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omiyaoa-flsv\上下水道課\5.下水道　\13.経営指標【下水道】\経営分析表\R6\"/>
    </mc:Choice>
  </mc:AlternateContent>
  <xr:revisionPtr revIDLastSave="0" documentId="13_ncr:1_{10DA0BB0-2BFA-442B-BA0E-221ED31A1721}" xr6:coauthVersionLast="47" xr6:coauthVersionMax="47" xr10:uidLastSave="{00000000-0000-0000-0000-000000000000}"/>
  <workbookProtection workbookAlgorithmName="SHA-512" workbookHashValue="BFEDcDR1drL/XGeOzXZoC5VxnZtvjszq/fCSyaXxhQm0HddXNQ30eoRmaB+JGHY9adb9iYwMOAbgCK/Xm8Lq/A==" workbookSaltValue="C2kYtbGh8EQ96d9RdvKBs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<sst xmlns="http://schemas.openxmlformats.org/spreadsheetml/2006/main" count="257" uniqueCount="115">
  <si>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</si>
  <si>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</si>
  <si>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</si>
  <si>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</si>
  <si>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</si>
  <si>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</si>
  <si>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</si>
  <si>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</si>
  <si>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</si>
  <si>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</si>
  <si>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</si>
  <si>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</si>
  <si>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</si>
  <si>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</si>
  <si>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</si>
  <si>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</si>
  <si>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</si>
  <si>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</si>
  <si>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</si>
  <si>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</si>
  <si>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</si>
  <si>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</si>
  <si>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</si>
  <si>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</si>
  <si>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</si>
  <si>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</si>
  <si>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</si>
  <si>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</si>
  <si>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</si>
  <si>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</si>
  <si>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</si>
  <si>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</si>
  <si>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</si>
  <si>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</si>
  <si>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</si>
  <si>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</si>
  <si>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</si>
  <si>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</si>
  <si>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</si>
  <si>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</si>
  <si>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</si>
  <si>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</si>
  <si>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</si>
  <si>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</si>
  <si>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</si>
  <si>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</si>
  <si>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</si>
  <si>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</si>
  <si>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</si>
  <si>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</si>
  <si>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</si>
  <si>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</si>
  <si>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</si>
  <si>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</si>
  <si>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</si>
  <si>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</si>
  <si>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</si>
  <si>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</si>
  <si>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</si>
  <si>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</si>
  <si>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</si>
  <si>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</si>
  <si>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</si>
  <si>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</si>
  <si>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</si>
  <si>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</si>
  <si>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</si>
  <si>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</si>
  <si>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</si>
  <si>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</si>
  <si>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</si>
  <si>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</si>
  <si>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</si>
  <si>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</si>
  <si>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</si>
  <si>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</si>
  <si>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</si>
  <si>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</si>
  <si>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</si>
  <si>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</si>
  <si>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</si>
  <si>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</si>
  <si>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</si>
  <si>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</si>
  <si>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</si>
  <si>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</si>
  <si>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</si>
  <si>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</si>
  <si>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</si>
  <si>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</si>
  <si>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</si>
  <si>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</si>
  <si>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</si>
  <si>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</si>
  <si>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</si>
  <si>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</si>
  <si>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</si>
  <si>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</si>
  <si>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</si>
  <si>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</si>
  <si>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</si>
  <si>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</si>
  <si>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</si>
  <si>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</si>
  <si>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</si>
  <si>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</si>
  <si>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</si>
  <si>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</si>
  <si>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</si>
  <si>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</si>
  <si>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</si>
  <si>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</si>
  <si>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①経常収支比率、⑤経費回収率、⑥汚水処理原価
　前年度は⑤が100％を下回ったが、当年度は汚水処理費の減少により100％を上回った。①が100％を上回り、⑥が類似団体と比較して低い数値となっていることから、比較的健全な経営状況であるといえる。
　主な要因としては、全国的に人口が減少している中において本市は人口を維持しており、下水道使用料収入により汚水処理に係る費用を概ね賄えていることが挙げられる。
③流動比率
　流動比率が100％を上回っていることから、１年以内に支払うべき債務に対して支払うことができる現金等を保有することができている。
　また、流動比率が増加している要因としては、支出に占める割合の大きい企業債償還金の支払額がピークを過ぎ、年々減少していることが挙げられる。ただし、燃料費の高騰等、経営の見通しが難しい状況が続いているため、本指標の適正な水準を維持できるよう、今後もコストの抑制等に努める。
⑦施設利用率
　本市の公共下水道は、吉田川流域下水道に接続されており、終末処理場を保有していない。
⑧水洗化率
　早くから水洗化を進め、汚水事業の整備が完了したことから、類似団体と比較した際に高い水準となっている。</t>
    <phoneticPr fontId="4"/>
  </si>
  <si>
    <t>➁管渠老朽化率
　令和４年度に最も古い管渠が法定耐用年数を経過したことから、管渠老朽化率が計上された。
　昭和４０年代に開発された住宅地分の耐用年数経過後は、令和１４年度以降耐用年数を迎え、管渠老朽化率が増加する見込みであるため、計画的な改築が求められる。
③管渠改善率
　令和４年度から、ストックマネジメント計画に基づき、老朽化した管渠の状態把握のための調査に着手している。今後は調査結果に基づき、計画的な管渠の改築を推進していく。
　また、ポンプ場についても施設の老朽化が進行しており、定期的な点検・清掃やストックマネジメント計画に基づいた更新工事を実施し、継続的に施設の適正化を図っている。</t>
    <phoneticPr fontId="4"/>
  </si>
  <si>
    <t>　支出の全体に占める割合の大きい企業債償還金が減少傾向にあるものの、今後管渠やポンプ場の老朽化に伴う改築更新費用の増加が見込まれる。
　令和６年度は、令和５年度に改定したストックマネジメント計画に基づき、ポンプ場の改築工事を行っている。
　令和７年度以降は昨今の物価高騰等の影響を踏まえ計画的かつ効率的なコスト削減や老朽化対策により一層努めていく。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</si>
</sst>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BC-45C3-8465-62E5183975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C7BC-45C3-8465-62E5183975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8C-4A5E-A903-C07DDB3CB9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DF8C-4A5E-A903-C07DDB3CB9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99.84</c:v>
                </c:pt>
                <c:pt idx="2">
                  <c:v>99.86</c:v>
                </c:pt>
                <c:pt idx="3">
                  <c:v>99.87</c:v>
                </c:pt>
                <c:pt idx="4">
                  <c:v>99.86</c:v>
                </c:pt>
              </c:numCache>
            </c:numRef>
          </c:val>
          <c:extLst>
            <c:ext xmlns:c16="http://schemas.microsoft.com/office/drawing/2014/chart" uri="{C3380CC4-5D6E-409C-BE32-E72D297353CC}">
              <c16:uniqueId val="{00000000-8EEE-471C-8C55-5E00BC1553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8EEE-471C-8C55-5E00BC1553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109.31</c:v>
                </c:pt>
                <c:pt idx="2">
                  <c:v>108.86</c:v>
                </c:pt>
                <c:pt idx="3">
                  <c:v>103.11</c:v>
                </c:pt>
                <c:pt idx="4">
                  <c:v>108.68</c:v>
                </c:pt>
              </c:numCache>
            </c:numRef>
          </c:val>
          <c:extLst>
            <c:ext xmlns:c16="http://schemas.microsoft.com/office/drawing/2014/chart" uri="{C3380CC4-5D6E-409C-BE32-E72D297353CC}">
              <c16:uniqueId val="{00000000-FC20-4A30-B95F-8E968F476A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FC20-4A30-B95F-8E968F476A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4.2300000000000004</c:v>
                </c:pt>
                <c:pt idx="2">
                  <c:v>8.42</c:v>
                </c:pt>
                <c:pt idx="3">
                  <c:v>12.21</c:v>
                </c:pt>
                <c:pt idx="4">
                  <c:v>16.14</c:v>
                </c:pt>
              </c:numCache>
            </c:numRef>
          </c:val>
          <c:extLst>
            <c:ext xmlns:c16="http://schemas.microsoft.com/office/drawing/2014/chart" uri="{C3380CC4-5D6E-409C-BE32-E72D297353CC}">
              <c16:uniqueId val="{00000000-1A6A-45AF-ABEE-DD754CC4BA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1A6A-45AF-ABEE-DD754CC4BA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7.28</c:v>
                </c:pt>
                <c:pt idx="4" formatCode="#,##0.00;&quot;△&quot;#,##0.00;&quot;-&quot;">
                  <c:v>14.71</c:v>
                </c:pt>
              </c:numCache>
            </c:numRef>
          </c:val>
          <c:extLst>
            <c:ext xmlns:c16="http://schemas.microsoft.com/office/drawing/2014/chart" uri="{C3380CC4-5D6E-409C-BE32-E72D297353CC}">
              <c16:uniqueId val="{00000000-31F3-4E06-81DC-284FD3A3ED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31F3-4E06-81DC-284FD3A3ED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38-421E-88BA-7F762255E8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D538-421E-88BA-7F762255E8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47.31</c:v>
                </c:pt>
                <c:pt idx="2">
                  <c:v>75.959999999999994</c:v>
                </c:pt>
                <c:pt idx="3">
                  <c:v>127.66</c:v>
                </c:pt>
                <c:pt idx="4">
                  <c:v>208.05</c:v>
                </c:pt>
              </c:numCache>
            </c:numRef>
          </c:val>
          <c:extLst>
            <c:ext xmlns:c16="http://schemas.microsoft.com/office/drawing/2014/chart" uri="{C3380CC4-5D6E-409C-BE32-E72D297353CC}">
              <c16:uniqueId val="{00000000-05C6-4AAA-A299-35A5E78E50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5C6-4AAA-A299-35A5E78E50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188.68</c:v>
                </c:pt>
                <c:pt idx="2">
                  <c:v>155.84</c:v>
                </c:pt>
                <c:pt idx="3">
                  <c:v>151.07</c:v>
                </c:pt>
                <c:pt idx="4">
                  <c:v>142.55000000000001</c:v>
                </c:pt>
              </c:numCache>
            </c:numRef>
          </c:val>
          <c:extLst>
            <c:ext xmlns:c16="http://schemas.microsoft.com/office/drawing/2014/chart" uri="{C3380CC4-5D6E-409C-BE32-E72D297353CC}">
              <c16:uniqueId val="{00000000-5FC8-4F56-835D-5C11B638EB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5FC8-4F56-835D-5C11B638EB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106.14</c:v>
                </c:pt>
                <c:pt idx="2">
                  <c:v>112.83</c:v>
                </c:pt>
                <c:pt idx="3">
                  <c:v>97.63</c:v>
                </c:pt>
                <c:pt idx="4">
                  <c:v>105.87</c:v>
                </c:pt>
              </c:numCache>
            </c:numRef>
          </c:val>
          <c:extLst>
            <c:ext xmlns:c16="http://schemas.microsoft.com/office/drawing/2014/chart" uri="{C3380CC4-5D6E-409C-BE32-E72D297353CC}">
              <c16:uniqueId val="{00000000-1C3D-4811-966F-A9C22737D5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1C3D-4811-966F-A9C22737D5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105.32</c:v>
                </c:pt>
                <c:pt idx="2">
                  <c:v>106.49</c:v>
                </c:pt>
                <c:pt idx="3">
                  <c:v>123.45</c:v>
                </c:pt>
                <c:pt idx="4">
                  <c:v>114.11</c:v>
                </c:pt>
              </c:numCache>
            </c:numRef>
          </c:val>
          <c:extLst>
            <c:ext xmlns:c16="http://schemas.microsoft.com/office/drawing/2014/chart" uri="{C3380CC4-5D6E-409C-BE32-E72D297353CC}">
              <c16:uniqueId val="{00000000-5EB7-43B9-88B2-3664571EB2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5EB7-43B9-88B2-3664571EB2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50"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富谷市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52418</v>
      </c>
      <c r="AM8" s="54"/>
      <c r="AN8" s="54"/>
      <c r="AO8" s="54"/>
      <c r="AP8" s="54"/>
      <c r="AQ8" s="54"/>
      <c r="AR8" s="54"/>
      <c r="AS8" s="54"/>
      <c r="AT8" s="53">
        <f>データ!T6</f>
        <v>49.18</v>
      </c>
      <c r="AU8" s="53"/>
      <c r="AV8" s="53"/>
      <c r="AW8" s="53"/>
      <c r="AX8" s="53"/>
      <c r="AY8" s="53"/>
      <c r="AZ8" s="53"/>
      <c r="BA8" s="53"/>
      <c r="BB8" s="53">
        <f>データ!U6</f>
        <v>1065.8399999999999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91.86</v>
      </c>
      <c r="J10" s="53"/>
      <c r="K10" s="53"/>
      <c r="L10" s="53"/>
      <c r="M10" s="53"/>
      <c r="N10" s="53"/>
      <c r="O10" s="53"/>
      <c r="P10" s="53">
        <f>データ!P6</f>
        <v>97.07</v>
      </c>
      <c r="Q10" s="53"/>
      <c r="R10" s="53"/>
      <c r="S10" s="53"/>
      <c r="T10" s="53"/>
      <c r="U10" s="53"/>
      <c r="V10" s="53"/>
      <c r="W10" s="53">
        <f>データ!Q6</f>
        <v>81.86</v>
      </c>
      <c r="X10" s="53"/>
      <c r="Y10" s="53"/>
      <c r="Z10" s="53"/>
      <c r="AA10" s="53"/>
      <c r="AB10" s="53"/>
      <c r="AC10" s="53"/>
      <c r="AD10" s="54">
        <f>データ!R6</f>
        <v>2420</v>
      </c>
      <c r="AE10" s="54"/>
      <c r="AF10" s="54"/>
      <c r="AG10" s="54"/>
      <c r="AH10" s="54"/>
      <c r="AI10" s="54"/>
      <c r="AJ10" s="54"/>
      <c r="AK10" s="2"/>
      <c r="AL10" s="54">
        <f>データ!V6</f>
        <v>50843</v>
      </c>
      <c r="AM10" s="54"/>
      <c r="AN10" s="54"/>
      <c r="AO10" s="54"/>
      <c r="AP10" s="54"/>
      <c r="AQ10" s="54"/>
      <c r="AR10" s="54"/>
      <c r="AS10" s="54"/>
      <c r="AT10" s="53">
        <f>データ!W6</f>
        <v>11.76</v>
      </c>
      <c r="AU10" s="53"/>
      <c r="AV10" s="53"/>
      <c r="AW10" s="53"/>
      <c r="AX10" s="53"/>
      <c r="AY10" s="53"/>
      <c r="AZ10" s="53"/>
      <c r="BA10" s="53"/>
      <c r="BB10" s="53">
        <f>データ!X6</f>
        <v>4323.38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6FwlJcQMUcjLtIzf/6uaCaOkEE15zx9k0S5a6cB4TC9b782zURVTkpj7q6BCCjwousm67lOHzreaAEZq3hTkw==" saltValue="E+qHKwLigCYVNOQuHv6n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42161</v>
      </c>
      <c r="D6" s="19">
        <f t="shared" si="3"/>
        <v>46</v>
      </c>
      <c r="E6" s="19">
        <f t="shared" si="3"/>
        <v>17</v>
      </c>
      <c r="F6" s="19">
        <f t="shared" si="3"/>
        <v>1</v>
      </c>
      <c r="G6" s="19">
        <f t="shared" si="3"/>
        <v>0</v>
      </c>
      <c r="H6" s="19" t="str">
        <f t="shared" si="3"/>
        <v>宮城県　富谷市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91.86</v>
      </c>
      <c r="P6" s="20">
        <f t="shared" si="3"/>
        <v>97.07</v>
      </c>
      <c r="Q6" s="20">
        <f t="shared" si="3"/>
        <v>81.86</v>
      </c>
      <c r="R6" s="20">
        <f t="shared" si="3"/>
        <v>2420</v>
      </c>
      <c r="S6" s="20">
        <f t="shared" si="3"/>
        <v>52418</v>
      </c>
      <c r="T6" s="20">
        <f t="shared" si="3"/>
        <v>49.18</v>
      </c>
      <c r="U6" s="20">
        <f t="shared" si="3"/>
        <v>1065.8399999999999</v>
      </c>
      <c r="V6" s="20">
        <f t="shared" si="3"/>
        <v>50843</v>
      </c>
      <c r="W6" s="20">
        <f t="shared" si="3"/>
        <v>11.76</v>
      </c>
      <c r="X6" s="20">
        <f t="shared" si="3"/>
        <v>4323.38</v>
      </c>
      <c r="Y6" s="21" t="str">
        <f>IF(Y7="",NA(),Y7)</f>
        <v>-</v>
      </c>
      <c r="Z6" s="21">
        <f t="shared" ref="Z6:AH6" si="4">IF(Z7="",NA(),Z7)</f>
        <v>109.31</v>
      </c>
      <c r="AA6" s="21">
        <f t="shared" si="4"/>
        <v>108.86</v>
      </c>
      <c r="AB6" s="21">
        <f t="shared" si="4"/>
        <v>103.11</v>
      </c>
      <c r="AC6" s="21">
        <f t="shared" si="4"/>
        <v>108.68</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47.31</v>
      </c>
      <c r="AW6" s="21">
        <f t="shared" si="6"/>
        <v>75.959999999999994</v>
      </c>
      <c r="AX6" s="21">
        <f t="shared" si="6"/>
        <v>127.66</v>
      </c>
      <c r="AY6" s="21">
        <f t="shared" si="6"/>
        <v>208.05</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188.68</v>
      </c>
      <c r="BH6" s="21">
        <f t="shared" si="7"/>
        <v>155.84</v>
      </c>
      <c r="BI6" s="21">
        <f t="shared" si="7"/>
        <v>151.07</v>
      </c>
      <c r="BJ6" s="21">
        <f t="shared" si="7"/>
        <v>142.55000000000001</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106.14</v>
      </c>
      <c r="BS6" s="21">
        <f t="shared" si="8"/>
        <v>112.83</v>
      </c>
      <c r="BT6" s="21">
        <f t="shared" si="8"/>
        <v>97.63</v>
      </c>
      <c r="BU6" s="21">
        <f t="shared" si="8"/>
        <v>105.87</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105.32</v>
      </c>
      <c r="CD6" s="21">
        <f t="shared" si="9"/>
        <v>106.49</v>
      </c>
      <c r="CE6" s="21">
        <f t="shared" si="9"/>
        <v>123.45</v>
      </c>
      <c r="CF6" s="21">
        <f t="shared" si="9"/>
        <v>114.11</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99.84</v>
      </c>
      <c r="CZ6" s="21">
        <f t="shared" si="11"/>
        <v>99.86</v>
      </c>
      <c r="DA6" s="21">
        <f t="shared" si="11"/>
        <v>99.87</v>
      </c>
      <c r="DB6" s="21">
        <f t="shared" si="11"/>
        <v>99.86</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4.2300000000000004</v>
      </c>
      <c r="DK6" s="21">
        <f t="shared" si="12"/>
        <v>8.42</v>
      </c>
      <c r="DL6" s="21">
        <f t="shared" si="12"/>
        <v>12.21</v>
      </c>
      <c r="DM6" s="21">
        <f t="shared" si="12"/>
        <v>16.14</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1">
        <f t="shared" si="13"/>
        <v>7.28</v>
      </c>
      <c r="DX6" s="21">
        <f t="shared" si="13"/>
        <v>14.71</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0.06</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42161</v>
      </c>
      <c r="D7" s="23">
        <v>46</v>
      </c>
      <c r="E7" s="23">
        <v>17</v>
      </c>
      <c r="F7" s="23">
        <v>1</v>
      </c>
      <c r="G7" s="23">
        <v>0</v>
      </c>
      <c r="H7" s="23" t="s">
        <v>96</v>
      </c>
      <c r="I7" s="23" t="s">
        <v>97</v>
      </c>
      <c r="J7" s="23" t="s">
        <v>98</v>
      </c>
      <c r="K7" s="23" t="s">
        <v>99</v>
      </c>
      <c r="L7" s="23" t="s">
        <v>100</v>
      </c>
      <c r="M7" s="23" t="s">
        <v>101</v>
      </c>
      <c r="N7" s="24" t="s">
        <v>102</v>
      </c>
      <c r="O7" s="24">
        <v>91.86</v>
      </c>
      <c r="P7" s="24">
        <v>97.07</v>
      </c>
      <c r="Q7" s="24">
        <v>81.86</v>
      </c>
      <c r="R7" s="24">
        <v>2420</v>
      </c>
      <c r="S7" s="24">
        <v>52418</v>
      </c>
      <c r="T7" s="24">
        <v>49.18</v>
      </c>
      <c r="U7" s="24">
        <v>1065.8399999999999</v>
      </c>
      <c r="V7" s="24">
        <v>50843</v>
      </c>
      <c r="W7" s="24">
        <v>11.76</v>
      </c>
      <c r="X7" s="24">
        <v>4323.38</v>
      </c>
      <c r="Y7" s="24" t="s">
        <v>102</v>
      </c>
      <c r="Z7" s="24">
        <v>109.31</v>
      </c>
      <c r="AA7" s="24">
        <v>108.86</v>
      </c>
      <c r="AB7" s="24">
        <v>103.11</v>
      </c>
      <c r="AC7" s="24">
        <v>108.68</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47.31</v>
      </c>
      <c r="AW7" s="24">
        <v>75.959999999999994</v>
      </c>
      <c r="AX7" s="24">
        <v>127.66</v>
      </c>
      <c r="AY7" s="24">
        <v>208.05</v>
      </c>
      <c r="AZ7" s="24" t="s">
        <v>102</v>
      </c>
      <c r="BA7" s="24">
        <v>67.930000000000007</v>
      </c>
      <c r="BB7" s="24">
        <v>68.53</v>
      </c>
      <c r="BC7" s="24">
        <v>69.180000000000007</v>
      </c>
      <c r="BD7" s="24">
        <v>76.319999999999993</v>
      </c>
      <c r="BE7" s="24">
        <v>78.430000000000007</v>
      </c>
      <c r="BF7" s="24" t="s">
        <v>102</v>
      </c>
      <c r="BG7" s="24">
        <v>188.68</v>
      </c>
      <c r="BH7" s="24">
        <v>155.84</v>
      </c>
      <c r="BI7" s="24">
        <v>151.07</v>
      </c>
      <c r="BJ7" s="24">
        <v>142.55000000000001</v>
      </c>
      <c r="BK7" s="24" t="s">
        <v>102</v>
      </c>
      <c r="BL7" s="24">
        <v>857.88</v>
      </c>
      <c r="BM7" s="24">
        <v>825.1</v>
      </c>
      <c r="BN7" s="24">
        <v>789.87</v>
      </c>
      <c r="BO7" s="24">
        <v>749.43</v>
      </c>
      <c r="BP7" s="24">
        <v>630.82000000000005</v>
      </c>
      <c r="BQ7" s="24" t="s">
        <v>102</v>
      </c>
      <c r="BR7" s="24">
        <v>106.14</v>
      </c>
      <c r="BS7" s="24">
        <v>112.83</v>
      </c>
      <c r="BT7" s="24">
        <v>97.63</v>
      </c>
      <c r="BU7" s="24">
        <v>105.87</v>
      </c>
      <c r="BV7" s="24" t="s">
        <v>102</v>
      </c>
      <c r="BW7" s="24">
        <v>94.97</v>
      </c>
      <c r="BX7" s="24">
        <v>97.07</v>
      </c>
      <c r="BY7" s="24">
        <v>98.06</v>
      </c>
      <c r="BZ7" s="24">
        <v>98.46</v>
      </c>
      <c r="CA7" s="24">
        <v>97.81</v>
      </c>
      <c r="CB7" s="24" t="s">
        <v>102</v>
      </c>
      <c r="CC7" s="24">
        <v>105.32</v>
      </c>
      <c r="CD7" s="24">
        <v>106.49</v>
      </c>
      <c r="CE7" s="24">
        <v>123.45</v>
      </c>
      <c r="CF7" s="24">
        <v>114.11</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99.84</v>
      </c>
      <c r="CZ7" s="24">
        <v>99.86</v>
      </c>
      <c r="DA7" s="24">
        <v>99.87</v>
      </c>
      <c r="DB7" s="24">
        <v>99.86</v>
      </c>
      <c r="DC7" s="24" t="s">
        <v>102</v>
      </c>
      <c r="DD7" s="24">
        <v>92.72</v>
      </c>
      <c r="DE7" s="24">
        <v>92.88</v>
      </c>
      <c r="DF7" s="24">
        <v>92.9</v>
      </c>
      <c r="DG7" s="24">
        <v>92.89</v>
      </c>
      <c r="DH7" s="24">
        <v>95.91</v>
      </c>
      <c r="DI7" s="24" t="s">
        <v>102</v>
      </c>
      <c r="DJ7" s="24">
        <v>4.2300000000000004</v>
      </c>
      <c r="DK7" s="24">
        <v>8.42</v>
      </c>
      <c r="DL7" s="24">
        <v>12.21</v>
      </c>
      <c r="DM7" s="24">
        <v>16.14</v>
      </c>
      <c r="DN7" s="24" t="s">
        <v>102</v>
      </c>
      <c r="DO7" s="24">
        <v>23.79</v>
      </c>
      <c r="DP7" s="24">
        <v>25.66</v>
      </c>
      <c r="DQ7" s="24">
        <v>27.46</v>
      </c>
      <c r="DR7" s="24">
        <v>29.93</v>
      </c>
      <c r="DS7" s="24">
        <v>41.09</v>
      </c>
      <c r="DT7" s="24" t="s">
        <v>102</v>
      </c>
      <c r="DU7" s="24">
        <v>0</v>
      </c>
      <c r="DV7" s="24">
        <v>0</v>
      </c>
      <c r="DW7" s="24">
        <v>7.28</v>
      </c>
      <c r="DX7" s="24">
        <v>14.71</v>
      </c>
      <c r="DY7" s="24" t="s">
        <v>102</v>
      </c>
      <c r="DZ7" s="24">
        <v>1.22</v>
      </c>
      <c r="EA7" s="24">
        <v>1.61</v>
      </c>
      <c r="EB7" s="24">
        <v>2.08</v>
      </c>
      <c r="EC7" s="24">
        <v>2.74</v>
      </c>
      <c r="ED7" s="24">
        <v>8.68</v>
      </c>
      <c r="EE7" s="24" t="s">
        <v>102</v>
      </c>
      <c r="EF7" s="24">
        <v>0.06</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早坂 瑠夏</cp:lastModifiedBy>
  <dcterms:created xsi:type="dcterms:W3CDTF">2025-01-24T06:58:07Z</dcterms:created>
  <dcterms:modified xsi:type="dcterms:W3CDTF">2025-01-30T02:19:30Z</dcterms:modified>
  <cp:category/>
</cp:coreProperties>
</file>