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14_富谷市★★\"/>
    </mc:Choice>
  </mc:AlternateContent>
  <xr:revisionPtr revIDLastSave="0" documentId="13_ncr:1_{BF7AE1B4-1498-4094-9447-ABFB143758AC}" xr6:coauthVersionLast="47" xr6:coauthVersionMax="47" xr10:uidLastSave="{00000000-0000-0000-0000-000000000000}"/>
  <workbookProtection workbookAlgorithmName="SHA-512" workbookHashValue="IDGFfnpShydm+vQYkmCILgojb+hEqwLBZFEO9A9rO3Qg31jcEf7AZmiom5tyebFVtKR3DiqfP6VpJlXQhXzrsA==" workbookSaltValue="MkHdc2K/jFY4ECb/Kmhq1A==" workbookSpinCount="100000" lockStructure="1"/>
  <bookViews>
    <workbookView xWindow="20370" yWindow="-478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G85" i="4"/>
  <c r="E85" i="4"/>
  <c r="BB10" i="4"/>
  <c r="AT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<sst xmlns="http://schemas.openxmlformats.org/spreadsheetml/2006/main" count="236" uniqueCount="116">
  <si>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</si>
  <si>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</si>
  <si>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</si>
  <si>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</si>
  <si>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</si>
  <si>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</si>
  <si>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</si>
  <si>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</si>
  <si>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</si>
  <si>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</si>
  <si>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</si>
  <si>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</si>
  <si>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</si>
  <si>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</si>
  <si>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</si>
  <si>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</si>
  <si>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</si>
  <si>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</si>
  <si>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</si>
  <si>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</si>
  <si>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</si>
  <si>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</si>
  <si>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</si>
  <si>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</si>
  <si>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</si>
  <si>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</si>
  <si>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</si>
  <si>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</si>
  <si>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</si>
  <si>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</si>
  <si>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</si>
  <si>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</si>
  <si>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</si>
  <si>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</si>
  <si>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</si>
  <si>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</si>
  <si>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</si>
  <si>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</si>
  <si>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</si>
  <si>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</si>
  <si>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</si>
  <si>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</si>
  <si>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</si>
  <si>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</si>
  <si>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</si>
  <si>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</si>
  <si>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</si>
  <si>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</si>
  <si>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</si>
  <si>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</si>
  <si>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</si>
  <si>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</si>
  <si>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</si>
  <si>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</si>
  <si>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</si>
  <si>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</si>
  <si>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</si>
  <si>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</si>
  <si>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</si>
  <si>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</si>
  <si>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</si>
  <si>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</si>
  <si>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</si>
  <si>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</si>
  <si>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</si>
  <si>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</si>
  <si>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</si>
  <si>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</si>
  <si>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</si>
  <si>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</si>
  <si>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</si>
  <si>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</si>
  <si>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</si>
  <si>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</si>
  <si>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</si>
  <si>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</si>
  <si>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</si>
  <si>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</si>
  <si>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</si>
  <si>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</si>
  <si>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</si>
  <si>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</si>
  <si>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</si>
  <si>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</si>
  <si>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</si>
  <si>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</si>
  <si>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</si>
  <si>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</si>
  <si>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</si>
  <si>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</si>
  <si>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</si>
  <si>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</si>
  <si>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</si>
  <si>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</si>
  <si>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</si>
  <si>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</si>
  <si>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富谷市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</si>
  <si>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</si>
  <si>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</si>
  <si>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</si>
  <si>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</si>
  <si>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</si>
  <si>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</si>
  <si>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</si>
  <si>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</si>
  <si>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</si>
  <si>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</si>
  <si>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</si>
  <si>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</si>
  <si>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</si>
  <si>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</si>
  <si>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</si>
  <si>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</si>
  <si>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➁管渠老朽化率
　令和４年度に最も古い管渠が法定耐用年数を経過したことから、管渠老朽化率が計上された。
　昭和４０年代に開発された住宅地分の耐用年数経過後は、令和１４年度以降耐用年数を迎え、管渠老朽化率が増加する見込みであるため、計画的な改築が求められる。
③管渠改善率
　令和４年度から、ストックマネジメント計画に基づき、老朽化した管渠の状態把握のための調査に着手している。今後は調査結果に基づき、計画的な管渠の改築を推進していく。
　また、ポンプ場についても施設の老朽化が進行しており、定期的な点検・清掃やストックマネジメント計画に基づいた更新工事を実施し、継続的に施設の適正化を図っている。</t>
    <phoneticPr fontId="4"/>
  </si>
  <si>
    <t>　支出の全体に占める割合の大きい企業債償還金が減少傾向にあるものの、今後管渠やポンプ場の老朽化に伴う改築更新費用の増加が見込まれる。
　令和７年度は、令和５年度に改定したストックマネジメント計画に基づき、ポンプ場の改築工事を行っている。
　令和７年度以降は昨今の物価高騰等の影響を踏まえ計画的かつ効率的なコスト削減や老朽化対策により一層努めていく。</t>
    <phoneticPr fontId="4"/>
  </si>
  <si>
    <t>①経常収支比率、⑤経費回収率、⑥汚水処理原価
　①⑤は100％を上回ったものの、①は国庫補助金等の営業外収益の減により類似団体と比較して低い数値となっている。⑥に関しては昨年度に引き続き類似団体と比較して低い水準を維持していることから、比較的健全な経営状況であるといえる。
　主な要因としては、全国的に人口が減少している中において本市は人口を維持しており、下水道使用料収入により汚水処理に係る費用を概ね賄えていることが挙げられる。
③流動比率
　流動比率が100％を上回っていることから、１年以内に支払うべき債務に対して支払うことができる現金等を保有することができている。
　また、流動比率が増加している要因としては、支出に占める割合の大きい企業債償還金の支払額がピークを過ぎ、年々減少していることが挙げられる。ただし、燃料費の高騰等、経営の見通しが難しい状況が続いているため、本指標の適正な水準を維持できるよう、今後もコストの抑制等に努める。
⑦施設利用率
　本市の公共下水道は、吉田川流域下水道に接続されており、終末処理場を保有していない。
⑧水洗化率
　早くから水洗化を進め、汚水事業の整備が完了したことから、類似団体と比較した際に高い水準となっている。</t>
    <rPh sb="42" eb="47">
      <t>コッコホジョキン</t>
    </rPh>
    <rPh sb="47" eb="48">
      <t>ナド</t>
    </rPh>
    <rPh sb="49" eb="52">
      <t>エイギョウガイ</t>
    </rPh>
    <rPh sb="52" eb="54">
      <t>シュウエキ</t>
    </rPh>
    <rPh sb="55" eb="56">
      <t>ゲン</t>
    </rPh>
    <rPh sb="81" eb="82">
      <t>カン</t>
    </rPh>
    <rPh sb="85" eb="88">
      <t>サクネンド</t>
    </rPh>
    <rPh sb="89" eb="90">
      <t>ヒ</t>
    </rPh>
    <rPh sb="91" eb="92">
      <t>ツヅ</t>
    </rPh>
    <rPh sb="93" eb="97">
      <t>ルイジ</t>
    </rPh>
    <rPh sb="98" eb="100">
      <t>ヒカク</t>
    </rPh>
    <rPh sb="102" eb="103">
      <t>ヒク</t>
    </rPh>
    <rPh sb="104" eb="106">
      <t>スイジュン</t>
    </rPh>
    <rPh sb="107" eb="109">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</si>
</sst>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0.06</c:v>
                </c:pt>
                <c:pt idx="1">
                  <c:v>0</c:v>
                </c:pt>
                <c:pt idx="2">
                  <c:v>0</c:v>
                </c:pt>
                <c:pt idx="3">
                  <c:v>0</c:v>
                </c:pt>
                <c:pt idx="4">
                  <c:v>0</c:v>
                </c:pt>
              </c:numCache>
            </c:numRef>
          </c:val>
          <c:extLst>
            <c:ext xmlns:c16="http://schemas.microsoft.com/office/drawing/2014/chart" uri="{C3380CC4-5D6E-409C-BE32-E72D297353CC}">
              <c16:uniqueId val="{00000000-E6E5-4523-9B59-0B3B2E99C3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E6E5-4523-9B59-0B3B2E99C3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59-43DC-BE28-A387FDF26A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A459-43DC-BE28-A387FDF26A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99.84</c:v>
                </c:pt>
                <c:pt idx="1">
                  <c:v>99.86</c:v>
                </c:pt>
                <c:pt idx="2">
                  <c:v>99.87</c:v>
                </c:pt>
                <c:pt idx="3">
                  <c:v>99.86</c:v>
                </c:pt>
                <c:pt idx="4">
                  <c:v>99.87</c:v>
                </c:pt>
              </c:numCache>
            </c:numRef>
          </c:val>
          <c:extLst>
            <c:ext xmlns:c16="http://schemas.microsoft.com/office/drawing/2014/chart" uri="{C3380CC4-5D6E-409C-BE32-E72D297353CC}">
              <c16:uniqueId val="{00000000-5D9D-410A-ABC1-7E9081B6B8E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5D9D-410A-ABC1-7E9081B6B8E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109.31</c:v>
                </c:pt>
                <c:pt idx="1">
                  <c:v>108.86</c:v>
                </c:pt>
                <c:pt idx="2">
                  <c:v>103.11</c:v>
                </c:pt>
                <c:pt idx="3">
                  <c:v>108.68</c:v>
                </c:pt>
                <c:pt idx="4">
                  <c:v>105.02</c:v>
                </c:pt>
              </c:numCache>
            </c:numRef>
          </c:val>
          <c:extLst>
            <c:ext xmlns:c16="http://schemas.microsoft.com/office/drawing/2014/chart" uri="{C3380CC4-5D6E-409C-BE32-E72D297353CC}">
              <c16:uniqueId val="{00000000-4956-4A10-9841-E48AB53199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4956-4A10-9841-E48AB53199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4.2300000000000004</c:v>
                </c:pt>
                <c:pt idx="1">
                  <c:v>8.42</c:v>
                </c:pt>
                <c:pt idx="2">
                  <c:v>12.21</c:v>
                </c:pt>
                <c:pt idx="3">
                  <c:v>16.14</c:v>
                </c:pt>
                <c:pt idx="4">
                  <c:v>19.2</c:v>
                </c:pt>
              </c:numCache>
            </c:numRef>
          </c:val>
          <c:extLst>
            <c:ext xmlns:c16="http://schemas.microsoft.com/office/drawing/2014/chart" uri="{C3380CC4-5D6E-409C-BE32-E72D297353CC}">
              <c16:uniqueId val="{00000000-048B-417D-AD02-2FCE1CA0A6C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048B-417D-AD02-2FCE1CA0A6C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7.28</c:v>
                </c:pt>
                <c:pt idx="3" formatCode="#,##0.00;&quot;△&quot;#,##0.00;&quot;-&quot;">
                  <c:v>14.71</c:v>
                </c:pt>
                <c:pt idx="4" formatCode="#,##0.00;&quot;△&quot;#,##0.00;&quot;-&quot;">
                  <c:v>14.11</c:v>
                </c:pt>
              </c:numCache>
            </c:numRef>
          </c:val>
          <c:extLst>
            <c:ext xmlns:c16="http://schemas.microsoft.com/office/drawing/2014/chart" uri="{C3380CC4-5D6E-409C-BE32-E72D297353CC}">
              <c16:uniqueId val="{00000000-538D-4810-A1AA-78F5DD9B81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538D-4810-A1AA-78F5DD9B81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18-487A-89C2-1A580421B42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8918-487A-89C2-1A580421B42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47.31</c:v>
                </c:pt>
                <c:pt idx="1">
                  <c:v>75.959999999999994</c:v>
                </c:pt>
                <c:pt idx="2">
                  <c:v>127.66</c:v>
                </c:pt>
                <c:pt idx="3">
                  <c:v>208.05</c:v>
                </c:pt>
                <c:pt idx="4">
                  <c:v>281.47000000000003</c:v>
                </c:pt>
              </c:numCache>
            </c:numRef>
          </c:val>
          <c:extLst>
            <c:ext xmlns:c16="http://schemas.microsoft.com/office/drawing/2014/chart" uri="{C3380CC4-5D6E-409C-BE32-E72D297353CC}">
              <c16:uniqueId val="{00000000-87D0-4014-B461-17658C54A6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87D0-4014-B461-17658C54A6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188.68</c:v>
                </c:pt>
                <c:pt idx="1">
                  <c:v>155.84</c:v>
                </c:pt>
                <c:pt idx="2">
                  <c:v>151.07</c:v>
                </c:pt>
                <c:pt idx="3">
                  <c:v>142.55000000000001</c:v>
                </c:pt>
                <c:pt idx="4">
                  <c:v>140.28</c:v>
                </c:pt>
              </c:numCache>
            </c:numRef>
          </c:val>
          <c:extLst>
            <c:ext xmlns:c16="http://schemas.microsoft.com/office/drawing/2014/chart" uri="{C3380CC4-5D6E-409C-BE32-E72D297353CC}">
              <c16:uniqueId val="{00000000-D8E1-4414-B03C-DACF4ED1B0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D8E1-4414-B03C-DACF4ED1B0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106.14</c:v>
                </c:pt>
                <c:pt idx="1">
                  <c:v>112.83</c:v>
                </c:pt>
                <c:pt idx="2">
                  <c:v>97.63</c:v>
                </c:pt>
                <c:pt idx="3">
                  <c:v>105.87</c:v>
                </c:pt>
                <c:pt idx="4">
                  <c:v>101.12</c:v>
                </c:pt>
              </c:numCache>
            </c:numRef>
          </c:val>
          <c:extLst>
            <c:ext xmlns:c16="http://schemas.microsoft.com/office/drawing/2014/chart" uri="{C3380CC4-5D6E-409C-BE32-E72D297353CC}">
              <c16:uniqueId val="{00000000-8DED-494B-9D65-DE75B18A5B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8DED-494B-9D65-DE75B18A5B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105.32</c:v>
                </c:pt>
                <c:pt idx="1">
                  <c:v>106.49</c:v>
                </c:pt>
                <c:pt idx="2">
                  <c:v>123.45</c:v>
                </c:pt>
                <c:pt idx="3">
                  <c:v>114.11</c:v>
                </c:pt>
                <c:pt idx="4">
                  <c:v>119.57</c:v>
                </c:pt>
              </c:numCache>
            </c:numRef>
          </c:val>
          <c:extLst>
            <c:ext xmlns:c16="http://schemas.microsoft.com/office/drawing/2014/chart" uri="{C3380CC4-5D6E-409C-BE32-E72D297353CC}">
              <c16:uniqueId val="{00000000-D0AC-48E3-B387-E9E2C72FFC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D0AC-48E3-B387-E9E2C72FFC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宮城県　富谷市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71" t="str">
        <f>データ!$M$6</f>
        <v>非設置</v>
      </c>
      <c r="AE8" s="71"/>
      <c r="AF8" s="71"/>
      <c r="AG8" s="71"/>
      <c r="AH8" s="71"/>
      <c r="AI8" s="71"/>
      <c r="AJ8" s="71"/>
      <c r="AK8" s="3"/>
      <c r="AL8" s="44">
        <f>データ!S6</f>
        <v>52452</v>
      </c>
      <c r="AM8" s="44"/>
      <c r="AN8" s="44"/>
      <c r="AO8" s="44"/>
      <c r="AP8" s="44"/>
      <c r="AQ8" s="44"/>
      <c r="AR8" s="44"/>
      <c r="AS8" s="44"/>
      <c r="AT8" s="45">
        <f>データ!T6</f>
        <v>49.18</v>
      </c>
      <c r="AU8" s="45"/>
      <c r="AV8" s="45"/>
      <c r="AW8" s="45"/>
      <c r="AX8" s="45"/>
      <c r="AY8" s="45"/>
      <c r="AZ8" s="45"/>
      <c r="BA8" s="45"/>
      <c r="BB8" s="45">
        <f>データ!U6</f>
        <v>1066.53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91.79</v>
      </c>
      <c r="J10" s="45"/>
      <c r="K10" s="45"/>
      <c r="L10" s="45"/>
      <c r="M10" s="45"/>
      <c r="N10" s="45"/>
      <c r="O10" s="45"/>
      <c r="P10" s="45">
        <f>データ!P6</f>
        <v>97.13</v>
      </c>
      <c r="Q10" s="45"/>
      <c r="R10" s="45"/>
      <c r="S10" s="45"/>
      <c r="T10" s="45"/>
      <c r="U10" s="45"/>
      <c r="V10" s="45"/>
      <c r="W10" s="45">
        <f>データ!Q6</f>
        <v>81.400000000000006</v>
      </c>
      <c r="X10" s="45"/>
      <c r="Y10" s="45"/>
      <c r="Z10" s="45"/>
      <c r="AA10" s="45"/>
      <c r="AB10" s="45"/>
      <c r="AC10" s="45"/>
      <c r="AD10" s="44">
        <f>データ!R6</f>
        <v>2420</v>
      </c>
      <c r="AE10" s="44"/>
      <c r="AF10" s="44"/>
      <c r="AG10" s="44"/>
      <c r="AH10" s="44"/>
      <c r="AI10" s="44"/>
      <c r="AJ10" s="44"/>
      <c r="AK10" s="2"/>
      <c r="AL10" s="44">
        <f>データ!V6</f>
        <v>50908</v>
      </c>
      <c r="AM10" s="44"/>
      <c r="AN10" s="44"/>
      <c r="AO10" s="44"/>
      <c r="AP10" s="44"/>
      <c r="AQ10" s="44"/>
      <c r="AR10" s="44"/>
      <c r="AS10" s="44"/>
      <c r="AT10" s="45">
        <f>データ!W6</f>
        <v>12.32</v>
      </c>
      <c r="AU10" s="45"/>
      <c r="AV10" s="45"/>
      <c r="AW10" s="45"/>
      <c r="AX10" s="45"/>
      <c r="AY10" s="45"/>
      <c r="AZ10" s="45"/>
      <c r="BA10" s="45"/>
      <c r="BB10" s="45">
        <f>データ!X6</f>
        <v>4132.1400000000003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Ui0zMQzvECbl3WXPOfQGJqGhWC3nADBrHw7C5EOC8mT8QyUKKG6ZLNx6KGop43QSpIWeZu68uDvqmPN8dYfZA==" saltValue="7JnYxdc9EqW2JZ51o8g+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42161</v>
      </c>
      <c r="D6" s="19">
        <f t="shared" si="3"/>
        <v>46</v>
      </c>
      <c r="E6" s="19">
        <f t="shared" si="3"/>
        <v>17</v>
      </c>
      <c r="F6" s="19">
        <f t="shared" si="3"/>
        <v>1</v>
      </c>
      <c r="G6" s="19">
        <f t="shared" si="3"/>
        <v>0</v>
      </c>
      <c r="H6" s="19" t="str">
        <f t="shared" si="3"/>
        <v>宮城県　富谷市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91.79</v>
      </c>
      <c r="P6" s="20">
        <f t="shared" si="3"/>
        <v>97.13</v>
      </c>
      <c r="Q6" s="20">
        <f t="shared" si="3"/>
        <v>81.400000000000006</v>
      </c>
      <c r="R6" s="20">
        <f t="shared" si="3"/>
        <v>2420</v>
      </c>
      <c r="S6" s="20">
        <f t="shared" si="3"/>
        <v>52452</v>
      </c>
      <c r="T6" s="20">
        <f t="shared" si="3"/>
        <v>49.18</v>
      </c>
      <c r="U6" s="20">
        <f t="shared" si="3"/>
        <v>1066.53</v>
      </c>
      <c r="V6" s="20">
        <f t="shared" si="3"/>
        <v>50908</v>
      </c>
      <c r="W6" s="20">
        <f t="shared" si="3"/>
        <v>12.32</v>
      </c>
      <c r="X6" s="20">
        <f t="shared" si="3"/>
        <v>4132.1400000000003</v>
      </c>
      <c r="Y6" s="21">
        <f>IF(Y7="",NA(),Y7)</f>
        <v>109.31</v>
      </c>
      <c r="Z6" s="21">
        <f t="shared" ref="Z6:AH6" si="4">IF(Z7="",NA(),Z7)</f>
        <v>108.86</v>
      </c>
      <c r="AA6" s="21">
        <f t="shared" si="4"/>
        <v>103.11</v>
      </c>
      <c r="AB6" s="21">
        <f t="shared" si="4"/>
        <v>108.68</v>
      </c>
      <c r="AC6" s="21">
        <f t="shared" si="4"/>
        <v>105.02</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47.31</v>
      </c>
      <c r="AV6" s="21">
        <f t="shared" ref="AV6:BD6" si="6">IF(AV7="",NA(),AV7)</f>
        <v>75.959999999999994</v>
      </c>
      <c r="AW6" s="21">
        <f t="shared" si="6"/>
        <v>127.66</v>
      </c>
      <c r="AX6" s="21">
        <f t="shared" si="6"/>
        <v>208.05</v>
      </c>
      <c r="AY6" s="21">
        <f t="shared" si="6"/>
        <v>281.47000000000003</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188.68</v>
      </c>
      <c r="BG6" s="21">
        <f t="shared" ref="BG6:BO6" si="7">IF(BG7="",NA(),BG7)</f>
        <v>155.84</v>
      </c>
      <c r="BH6" s="21">
        <f t="shared" si="7"/>
        <v>151.07</v>
      </c>
      <c r="BI6" s="21">
        <f t="shared" si="7"/>
        <v>142.55000000000001</v>
      </c>
      <c r="BJ6" s="21">
        <f t="shared" si="7"/>
        <v>140.28</v>
      </c>
      <c r="BK6" s="21">
        <f t="shared" si="7"/>
        <v>857.88</v>
      </c>
      <c r="BL6" s="21">
        <f t="shared" si="7"/>
        <v>825.1</v>
      </c>
      <c r="BM6" s="21">
        <f t="shared" si="7"/>
        <v>789.87</v>
      </c>
      <c r="BN6" s="21">
        <f t="shared" si="7"/>
        <v>749.43</v>
      </c>
      <c r="BO6" s="21">
        <f t="shared" si="7"/>
        <v>698.04</v>
      </c>
      <c r="BP6" s="20" t="str">
        <f>IF(BP7="","",IF(BP7="-","【-】","【"&amp;SUBSTITUTE(TEXT(BP7,"#,##0.00"),"-","△")&amp;"】"))</f>
        <v>【602.56】</v>
      </c>
      <c r="BQ6" s="21">
        <f>IF(BQ7="",NA(),BQ7)</f>
        <v>106.14</v>
      </c>
      <c r="BR6" s="21">
        <f t="shared" ref="BR6:BZ6" si="8">IF(BR7="",NA(),BR7)</f>
        <v>112.83</v>
      </c>
      <c r="BS6" s="21">
        <f t="shared" si="8"/>
        <v>97.63</v>
      </c>
      <c r="BT6" s="21">
        <f t="shared" si="8"/>
        <v>105.87</v>
      </c>
      <c r="BU6" s="21">
        <f t="shared" si="8"/>
        <v>101.12</v>
      </c>
      <c r="BV6" s="21">
        <f t="shared" si="8"/>
        <v>94.97</v>
      </c>
      <c r="BW6" s="21">
        <f t="shared" si="8"/>
        <v>97.07</v>
      </c>
      <c r="BX6" s="21">
        <f t="shared" si="8"/>
        <v>98.06</v>
      </c>
      <c r="BY6" s="21">
        <f t="shared" si="8"/>
        <v>98.46</v>
      </c>
      <c r="BZ6" s="21">
        <f t="shared" si="8"/>
        <v>97.98</v>
      </c>
      <c r="CA6" s="20" t="str">
        <f>IF(CA7="","",IF(CA7="-","【-】","【"&amp;SUBSTITUTE(TEXT(CA7,"#,##0.00"),"-","△")&amp;"】"))</f>
        <v>【97.94】</v>
      </c>
      <c r="CB6" s="21">
        <f>IF(CB7="",NA(),CB7)</f>
        <v>105.32</v>
      </c>
      <c r="CC6" s="21">
        <f t="shared" ref="CC6:CK6" si="9">IF(CC7="",NA(),CC7)</f>
        <v>106.49</v>
      </c>
      <c r="CD6" s="21">
        <f t="shared" si="9"/>
        <v>123.45</v>
      </c>
      <c r="CE6" s="21">
        <f t="shared" si="9"/>
        <v>114.11</v>
      </c>
      <c r="CF6" s="21">
        <f t="shared" si="9"/>
        <v>119.57</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99.84</v>
      </c>
      <c r="CY6" s="21">
        <f t="shared" ref="CY6:DG6" si="11">IF(CY7="",NA(),CY7)</f>
        <v>99.86</v>
      </c>
      <c r="CZ6" s="21">
        <f t="shared" si="11"/>
        <v>99.87</v>
      </c>
      <c r="DA6" s="21">
        <f t="shared" si="11"/>
        <v>99.86</v>
      </c>
      <c r="DB6" s="21">
        <f t="shared" si="11"/>
        <v>99.87</v>
      </c>
      <c r="DC6" s="21">
        <f t="shared" si="11"/>
        <v>92.72</v>
      </c>
      <c r="DD6" s="21">
        <f t="shared" si="11"/>
        <v>92.88</v>
      </c>
      <c r="DE6" s="21">
        <f t="shared" si="11"/>
        <v>92.9</v>
      </c>
      <c r="DF6" s="21">
        <f t="shared" si="11"/>
        <v>92.89</v>
      </c>
      <c r="DG6" s="21">
        <f t="shared" si="11"/>
        <v>93.08</v>
      </c>
      <c r="DH6" s="20" t="str">
        <f>IF(DH7="","",IF(DH7="-","【-】","【"&amp;SUBSTITUTE(TEXT(DH7,"#,##0.00"),"-","△")&amp;"】"))</f>
        <v>【96.00】</v>
      </c>
      <c r="DI6" s="21">
        <f>IF(DI7="",NA(),DI7)</f>
        <v>4.2300000000000004</v>
      </c>
      <c r="DJ6" s="21">
        <f t="shared" ref="DJ6:DR6" si="12">IF(DJ7="",NA(),DJ7)</f>
        <v>8.42</v>
      </c>
      <c r="DK6" s="21">
        <f t="shared" si="12"/>
        <v>12.21</v>
      </c>
      <c r="DL6" s="21">
        <f t="shared" si="12"/>
        <v>16.14</v>
      </c>
      <c r="DM6" s="21">
        <f t="shared" si="12"/>
        <v>19.2</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1">
        <f t="shared" si="13"/>
        <v>7.28</v>
      </c>
      <c r="DW6" s="21">
        <f t="shared" si="13"/>
        <v>14.71</v>
      </c>
      <c r="DX6" s="21">
        <f t="shared" si="13"/>
        <v>14.11</v>
      </c>
      <c r="DY6" s="21">
        <f t="shared" si="13"/>
        <v>1.22</v>
      </c>
      <c r="DZ6" s="21">
        <f t="shared" si="13"/>
        <v>1.61</v>
      </c>
      <c r="EA6" s="21">
        <f t="shared" si="13"/>
        <v>2.08</v>
      </c>
      <c r="EB6" s="21">
        <f t="shared" si="13"/>
        <v>2.74</v>
      </c>
      <c r="EC6" s="21">
        <f t="shared" si="13"/>
        <v>3.24</v>
      </c>
      <c r="ED6" s="20" t="str">
        <f>IF(ED7="","",IF(ED7="-","【-】","【"&amp;SUBSTITUTE(TEXT(ED7,"#,##0.00"),"-","△")&amp;"】"))</f>
        <v>【9.46】</v>
      </c>
      <c r="EE6" s="21">
        <f>IF(EE7="",NA(),EE7)</f>
        <v>0.06</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42161</v>
      </c>
      <c r="D7" s="23">
        <v>46</v>
      </c>
      <c r="E7" s="23">
        <v>17</v>
      </c>
      <c r="F7" s="23">
        <v>1</v>
      </c>
      <c r="G7" s="23">
        <v>0</v>
      </c>
      <c r="H7" s="23" t="s">
        <v>96</v>
      </c>
      <c r="I7" s="23" t="s">
        <v>97</v>
      </c>
      <c r="J7" s="23" t="s">
        <v>98</v>
      </c>
      <c r="K7" s="23" t="s">
        <v>99</v>
      </c>
      <c r="L7" s="23" t="s">
        <v>100</v>
      </c>
      <c r="M7" s="23" t="s">
        <v>101</v>
      </c>
      <c r="N7" s="24" t="s">
        <v>102</v>
      </c>
      <c r="O7" s="24">
        <v>91.79</v>
      </c>
      <c r="P7" s="24">
        <v>97.13</v>
      </c>
      <c r="Q7" s="24">
        <v>81.400000000000006</v>
      </c>
      <c r="R7" s="24">
        <v>2420</v>
      </c>
      <c r="S7" s="24">
        <v>52452</v>
      </c>
      <c r="T7" s="24">
        <v>49.18</v>
      </c>
      <c r="U7" s="24">
        <v>1066.53</v>
      </c>
      <c r="V7" s="24">
        <v>50908</v>
      </c>
      <c r="W7" s="24">
        <v>12.32</v>
      </c>
      <c r="X7" s="24">
        <v>4132.1400000000003</v>
      </c>
      <c r="Y7" s="24">
        <v>109.31</v>
      </c>
      <c r="Z7" s="24">
        <v>108.86</v>
      </c>
      <c r="AA7" s="24">
        <v>103.11</v>
      </c>
      <c r="AB7" s="24">
        <v>108.68</v>
      </c>
      <c r="AC7" s="24">
        <v>105.02</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47.31</v>
      </c>
      <c r="AV7" s="24">
        <v>75.959999999999994</v>
      </c>
      <c r="AW7" s="24">
        <v>127.66</v>
      </c>
      <c r="AX7" s="24">
        <v>208.05</v>
      </c>
      <c r="AY7" s="24">
        <v>281.47000000000003</v>
      </c>
      <c r="AZ7" s="24">
        <v>67.930000000000007</v>
      </c>
      <c r="BA7" s="24">
        <v>68.53</v>
      </c>
      <c r="BB7" s="24">
        <v>69.180000000000007</v>
      </c>
      <c r="BC7" s="24">
        <v>76.319999999999993</v>
      </c>
      <c r="BD7" s="24">
        <v>80.33</v>
      </c>
      <c r="BE7" s="24">
        <v>82.75</v>
      </c>
      <c r="BF7" s="24">
        <v>188.68</v>
      </c>
      <c r="BG7" s="24">
        <v>155.84</v>
      </c>
      <c r="BH7" s="24">
        <v>151.07</v>
      </c>
      <c r="BI7" s="24">
        <v>142.55000000000001</v>
      </c>
      <c r="BJ7" s="24">
        <v>140.28</v>
      </c>
      <c r="BK7" s="24">
        <v>857.88</v>
      </c>
      <c r="BL7" s="24">
        <v>825.1</v>
      </c>
      <c r="BM7" s="24">
        <v>789.87</v>
      </c>
      <c r="BN7" s="24">
        <v>749.43</v>
      </c>
      <c r="BO7" s="24">
        <v>698.04</v>
      </c>
      <c r="BP7" s="24">
        <v>602.55999999999995</v>
      </c>
      <c r="BQ7" s="24">
        <v>106.14</v>
      </c>
      <c r="BR7" s="24">
        <v>112.83</v>
      </c>
      <c r="BS7" s="24">
        <v>97.63</v>
      </c>
      <c r="BT7" s="24">
        <v>105.87</v>
      </c>
      <c r="BU7" s="24">
        <v>101.12</v>
      </c>
      <c r="BV7" s="24">
        <v>94.97</v>
      </c>
      <c r="BW7" s="24">
        <v>97.07</v>
      </c>
      <c r="BX7" s="24">
        <v>98.06</v>
      </c>
      <c r="BY7" s="24">
        <v>98.46</v>
      </c>
      <c r="BZ7" s="24">
        <v>97.98</v>
      </c>
      <c r="CA7" s="24">
        <v>97.94</v>
      </c>
      <c r="CB7" s="24">
        <v>105.32</v>
      </c>
      <c r="CC7" s="24">
        <v>106.49</v>
      </c>
      <c r="CD7" s="24">
        <v>123.45</v>
      </c>
      <c r="CE7" s="24">
        <v>114.11</v>
      </c>
      <c r="CF7" s="24">
        <v>119.57</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99.84</v>
      </c>
      <c r="CY7" s="24">
        <v>99.86</v>
      </c>
      <c r="CZ7" s="24">
        <v>99.87</v>
      </c>
      <c r="DA7" s="24">
        <v>99.86</v>
      </c>
      <c r="DB7" s="24">
        <v>99.87</v>
      </c>
      <c r="DC7" s="24">
        <v>92.72</v>
      </c>
      <c r="DD7" s="24">
        <v>92.88</v>
      </c>
      <c r="DE7" s="24">
        <v>92.9</v>
      </c>
      <c r="DF7" s="24">
        <v>92.89</v>
      </c>
      <c r="DG7" s="24">
        <v>93.08</v>
      </c>
      <c r="DH7" s="24">
        <v>96</v>
      </c>
      <c r="DI7" s="24">
        <v>4.2300000000000004</v>
      </c>
      <c r="DJ7" s="24">
        <v>8.42</v>
      </c>
      <c r="DK7" s="24">
        <v>12.21</v>
      </c>
      <c r="DL7" s="24">
        <v>16.14</v>
      </c>
      <c r="DM7" s="24">
        <v>19.2</v>
      </c>
      <c r="DN7" s="24">
        <v>23.79</v>
      </c>
      <c r="DO7" s="24">
        <v>25.66</v>
      </c>
      <c r="DP7" s="24">
        <v>27.46</v>
      </c>
      <c r="DQ7" s="24">
        <v>29.93</v>
      </c>
      <c r="DR7" s="24">
        <v>31.89</v>
      </c>
      <c r="DS7" s="24">
        <v>42.2</v>
      </c>
      <c r="DT7" s="24">
        <v>0</v>
      </c>
      <c r="DU7" s="24">
        <v>0</v>
      </c>
      <c r="DV7" s="24">
        <v>7.28</v>
      </c>
      <c r="DW7" s="24">
        <v>14.71</v>
      </c>
      <c r="DX7" s="24">
        <v>14.11</v>
      </c>
      <c r="DY7" s="24">
        <v>1.22</v>
      </c>
      <c r="DZ7" s="24">
        <v>1.61</v>
      </c>
      <c r="EA7" s="24">
        <v>2.08</v>
      </c>
      <c r="EB7" s="24">
        <v>2.74</v>
      </c>
      <c r="EC7" s="24">
        <v>3.24</v>
      </c>
      <c r="ED7" s="24">
        <v>9.4600000000000009</v>
      </c>
      <c r="EE7" s="24">
        <v>0.06</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2026-01-30T07:44:38Z</cp:lastPrinted>
  <dcterms:created xsi:type="dcterms:W3CDTF">2025-12-23T05:56:47Z</dcterms:created>
  <dcterms:modified xsi:type="dcterms:W3CDTF">2026-02-16T06:04:00Z</dcterms:modified>
  <cp:category/>
</cp:coreProperties>
</file>