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2公営企業会計\01_決算状況調査\①全般\R6実施・公営企業決算統計関係\17 経営比較分析表\05 市町村回答（確定）\01_事業別\01 法適用事業\01　上水道事業（含簡水）\"/>
    </mc:Choice>
  </mc:AlternateContent>
  <workbookProtection workbookAlgorithmName="SHA-512" workbookHashValue="EXAM2ufWrHN5i2Nf7vV+WJyo8hZCLHwAK5DDBwaxqdMcK//eMo7ZTc4jaa91HGkFuIkVWSPFG7vO/SnvcjLGBg==" workbookSaltValue="gOdMKZRn5g6f267sIlGCZw==" workbookSpinCount="100000" lockStructure="1"/>
  <bookViews>
    <workbookView xWindow="-120" yWindow="-120" windowWidth="20730"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AT8" i="4" s="1"/>
  <c r="R6" i="5"/>
  <c r="Q6" i="5"/>
  <c r="W10" i="4" s="1"/>
  <c r="P6" i="5"/>
  <c r="O6" i="5"/>
  <c r="I10" i="4" s="1"/>
  <c r="N6" i="5"/>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F85" i="4"/>
  <c r="E85" i="4"/>
  <c r="BB10" i="4"/>
  <c r="P10" i="4"/>
  <c r="B10" i="4"/>
  <c r="AL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<sst xmlns="http://schemas.openxmlformats.org/spreadsheetml/2006/main" count="228" uniqueCount="113">
  <si>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</si>
  <si>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</si>
  <si>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</si>
  <si>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</si>
  <si>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</si>
  <si>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</si>
  <si>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</si>
  <si>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</si>
  <si>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</si>
  <si>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</si>
  <si>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</si>
  <si>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</si>
  <si>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</si>
  <si>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</si>
  <si>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</si>
  <si>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</si>
  <si>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</si>
  <si>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</si>
  <si>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</si>
  <si>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</si>
  <si>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</si>
  <si>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</si>
  <si>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</si>
  <si>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</si>
  <si>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</si>
  <si>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</si>
  <si>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</si>
  <si>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</si>
  <si>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</si>
  <si>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</si>
  <si>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</si>
  <si>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</si>
  <si>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</si>
  <si>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</si>
  <si>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</si>
  <si>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</si>
  <si>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</si>
  <si>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</si>
  <si>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</si>
  <si>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</si>
  <si>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</si>
  <si>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</si>
  <si>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</si>
  <si>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</si>
  <si>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</si>
  <si>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</si>
  <si>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</si>
  <si>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</si>
  <si>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</si>
  <si>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</si>
  <si>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</si>
  <si>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</si>
  <si>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</si>
  <si>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</si>
  <si>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</si>
  <si>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</si>
  <si>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</si>
  <si>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</si>
  <si>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</si>
  <si>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</si>
  <si>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</si>
  <si>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</si>
  <si>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</si>
  <si>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</si>
  <si>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</si>
  <si>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</si>
  <si>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</si>
  <si>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</si>
  <si>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</si>
  <si>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</si>
  <si>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</si>
  <si>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</si>
  <si>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</si>
  <si>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</si>
  <si>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</si>
  <si>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</si>
  <si>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</si>
  <si>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</si>
  <si>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</si>
  <si>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</si>
  <si>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</si>
  <si>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</si>
  <si>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</si>
  <si>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</si>
  <si>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</si>
  <si>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</si>
  <si>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</si>
  <si>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</si>
  <si>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</si>
  <si>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</si>
  <si>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</si>
  <si>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</si>
  <si>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</si>
  <si>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富谷市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</si>
  <si>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</si>
  <si>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</si>
  <si>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</si>
  <si>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</si>
  <si>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</si>
  <si>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</si>
  <si>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</si>
  <si>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</si>
  <si>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</si>
  <si>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</si>
  <si>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</si>
  <si>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</si>
  <si>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</si>
  <si>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</si>
  <si>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</si>
  <si>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</si>
  <si>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②管路経年化率は、計上されている大部分が過去の宅地造成により布設された配水管で法定耐用年数を超えたものである。
　令和３年度から配水管の更新工事を実施しているが、今後、宅地造成より布設された管路が法定耐用年数を超えるものが増えていくことから②管路経年化率は増加傾向となると見込んでいる。
　令和６年度以降においても引き続き計画的に管路の更新に取り組んでいく予定としている。
</t>
    <rPh sb="10" eb="12">
      <t>ケイジョウ</t>
    </rPh>
    <rPh sb="17" eb="20">
      <t>ダイブブン</t>
    </rPh>
    <rPh sb="75" eb="77">
      <t>ジッシ</t>
    </rPh>
    <rPh sb="83" eb="85">
      <t>コンゴ</t>
    </rPh>
    <rPh sb="86" eb="88">
      <t>タクチ</t>
    </rPh>
    <rPh sb="88" eb="90">
      <t>ゾウセイ</t>
    </rPh>
    <rPh sb="92" eb="94">
      <t>フセツ</t>
    </rPh>
    <rPh sb="97" eb="99">
      <t>カンロ</t>
    </rPh>
    <rPh sb="100" eb="102">
      <t>ホウテイ</t>
    </rPh>
    <rPh sb="102" eb="104">
      <t>タイヨウ</t>
    </rPh>
    <rPh sb="104" eb="106">
      <t>ネンスウ</t>
    </rPh>
    <rPh sb="107" eb="108">
      <t>コ</t>
    </rPh>
    <rPh sb="113" eb="114">
      <t>フ</t>
    </rPh>
    <rPh sb="123" eb="125">
      <t>カンロ</t>
    </rPh>
    <rPh sb="125" eb="127">
      <t>ケイネン</t>
    </rPh>
    <rPh sb="128" eb="129">
      <t>リツ</t>
    </rPh>
    <rPh sb="138" eb="140">
      <t>ミコ</t>
    </rPh>
    <rPh sb="168" eb="170">
      <t>カンロ</t>
    </rPh>
    <rPh sb="174" eb="175">
      <t>ト</t>
    </rPh>
    <rPh sb="176" eb="177">
      <t>ク</t>
    </rPh>
    <phoneticPr fontId="4"/>
  </si>
  <si>
    <t>　①経常収支比率及び⑤料金回収率については、100％以上の数値で推移している。
　①経常収支比率及び⑤料金回収率においては、受水費等の経費が増加傾向であることから、昨年度より減少した。今後は、有収率の向上や中長期的な費用対効果を検証し、現状の維持向上を図る必要がある。
　⑧有収率においては、令和4年3月16日に発生した福島県沖を震源とする地震の影響により、漏水箇所が以前と比べ多かったことから、昨年度に引き続き、富谷市水道事業基本計画で目標値に掲げる90.1％を超えることができなかった。今後は、新しい手法を取り入れながら漏水箇所の早期発見に努め、目標を達成するように漏水修繕工事を迅速に実施していく。
　老朽管更新のため、企業債の借入を予定しており、④企業債残高対給水収益比率は上昇傾向となると見込んでいる。</t>
    <rPh sb="8" eb="9">
      <t>オヨ</t>
    </rPh>
    <rPh sb="11" eb="13">
      <t>リョウキン</t>
    </rPh>
    <rPh sb="13" eb="15">
      <t>カイシュウ</t>
    </rPh>
    <rPh sb="15" eb="16">
      <t>リツ</t>
    </rPh>
    <rPh sb="43" eb="45">
      <t>ケイジョウ</t>
    </rPh>
    <rPh sb="45" eb="47">
      <t>シュウシ</t>
    </rPh>
    <rPh sb="47" eb="49">
      <t>ヒリツ</t>
    </rPh>
    <rPh sb="49" eb="50">
      <t>オヨ</t>
    </rPh>
    <rPh sb="68" eb="70">
      <t>ケイヒ</t>
    </rPh>
    <rPh sb="71" eb="73">
      <t>ゾウカ</t>
    </rPh>
    <rPh sb="73" eb="75">
      <t>ケイコウ</t>
    </rPh>
    <rPh sb="88" eb="90">
      <t>ゲンショウ</t>
    </rPh>
    <rPh sb="93" eb="95">
      <t>コンゴ</t>
    </rPh>
    <rPh sb="97" eb="100">
      <t>ユウシュウリツ</t>
    </rPh>
    <rPh sb="101" eb="103">
      <t>コウジョウ</t>
    </rPh>
    <rPh sb="104" eb="108">
      <t>チュウチョウキテキ</t>
    </rPh>
    <rPh sb="109" eb="114">
      <t>ヒヨウタイコウカ</t>
    </rPh>
    <rPh sb="115" eb="117">
      <t>ケンショウ</t>
    </rPh>
    <rPh sb="119" eb="121">
      <t>ゲンジョウ</t>
    </rPh>
    <rPh sb="122" eb="126">
      <t>イジコウジョウ</t>
    </rPh>
    <rPh sb="127" eb="128">
      <t>ハカ</t>
    </rPh>
    <rPh sb="129" eb="131">
      <t>ヒツヨウ</t>
    </rPh>
    <rPh sb="148" eb="150">
      <t>レイワ</t>
    </rPh>
    <rPh sb="151" eb="152">
      <t>ネン</t>
    </rPh>
    <rPh sb="153" eb="154">
      <t>ガツ</t>
    </rPh>
    <rPh sb="156" eb="157">
      <t>ニチ</t>
    </rPh>
    <rPh sb="158" eb="160">
      <t>ハッセイ</t>
    </rPh>
    <rPh sb="162" eb="165">
      <t>フクシマケン</t>
    </rPh>
    <rPh sb="165" eb="166">
      <t>オキ</t>
    </rPh>
    <rPh sb="167" eb="169">
      <t>シンゲン</t>
    </rPh>
    <rPh sb="172" eb="174">
      <t>ジシン</t>
    </rPh>
    <rPh sb="175" eb="177">
      <t>エイキョウ</t>
    </rPh>
    <rPh sb="181" eb="183">
      <t>ロウスイ</t>
    </rPh>
    <rPh sb="183" eb="185">
      <t>カショ</t>
    </rPh>
    <rPh sb="186" eb="188">
      <t>イゼン</t>
    </rPh>
    <rPh sb="191" eb="192">
      <t>オオ</t>
    </rPh>
    <rPh sb="247" eb="249">
      <t>コンゴ</t>
    </rPh>
    <rPh sb="251" eb="252">
      <t>アタラ</t>
    </rPh>
    <rPh sb="254" eb="256">
      <t>シュホウ</t>
    </rPh>
    <rPh sb="257" eb="258">
      <t>ト</t>
    </rPh>
    <rPh sb="259" eb="260">
      <t>イ</t>
    </rPh>
    <rPh sb="264" eb="268">
      <t>ロウスイカショ</t>
    </rPh>
    <rPh sb="269" eb="273">
      <t>ソウキハッケン</t>
    </rPh>
    <rPh sb="274" eb="275">
      <t>ツト</t>
    </rPh>
    <rPh sb="277" eb="279">
      <t>モクヒョウ</t>
    </rPh>
    <rPh sb="280" eb="282">
      <t>タッセイ</t>
    </rPh>
    <phoneticPr fontId="4"/>
  </si>
  <si>
    <t>　今後は、企業債を利用しながら老朽化に伴う施設の更新を考えているとともに、資材や燃料等維持管理に係る物価が上昇傾向にあることから、より厳しい企業経営が予想される。
　その為、中長期にわたる経営判断が必要であり、今回の経営指標を参考に類似団体の動向も把握しながら、健全経営に努めていく。</t>
    <rPh sb="9" eb="11">
      <t>リヨウ</t>
    </rPh>
    <rPh sb="37" eb="39">
      <t>シザイ</t>
    </rPh>
    <rPh sb="40" eb="42">
      <t>ネンリョウ</t>
    </rPh>
    <rPh sb="42" eb="43">
      <t>トウ</t>
    </rPh>
    <rPh sb="43" eb="47">
      <t>イジカンリ</t>
    </rPh>
    <rPh sb="48" eb="49">
      <t>カカ</t>
    </rPh>
    <rPh sb="75" eb="77">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</si>
</sst>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0.28999999999999998</c:v>
                </c:pt>
                <c:pt idx="1">
                  <c:v>0.08</c:v>
                </c:pt>
                <c:pt idx="2">
                  <c:v>0.93</c:v>
                </c:pt>
                <c:pt idx="3">
                  <c:v>1.26</c:v>
                </c:pt>
                <c:pt idx="4">
                  <c:v>1.1000000000000001</c:v>
                </c:pt>
              </c:numCache>
            </c:numRef>
          </c:val>
          <c:extLst>
            <c:ext xmlns:c16="http://schemas.microsoft.com/office/drawing/2014/chart" uri="{C3380CC4-5D6E-409C-BE32-E72D297353CC}">
              <c16:uniqueId val="{00000000-2ECA-4AD0-8030-808B3B55DD1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2ECA-4AD0-8030-808B3B55DD1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106.38</c:v>
                </c:pt>
                <c:pt idx="1">
                  <c:v>111.75</c:v>
                </c:pt>
                <c:pt idx="2">
                  <c:v>114.22</c:v>
                </c:pt>
                <c:pt idx="3">
                  <c:v>125.31</c:v>
                </c:pt>
                <c:pt idx="4">
                  <c:v>123.71</c:v>
                </c:pt>
              </c:numCache>
            </c:numRef>
          </c:val>
          <c:extLst>
            <c:ext xmlns:c16="http://schemas.microsoft.com/office/drawing/2014/chart" uri="{C3380CC4-5D6E-409C-BE32-E72D297353CC}">
              <c16:uniqueId val="{00000000-EECF-45DF-A4A3-E6EE31BE378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EECF-45DF-A4A3-E6EE31BE378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54.57</c:v>
                </c:pt>
                <c:pt idx="1">
                  <c:v>56.46</c:v>
                </c:pt>
                <c:pt idx="2">
                  <c:v>57.45</c:v>
                </c:pt>
                <c:pt idx="3">
                  <c:v>58.09</c:v>
                </c:pt>
                <c:pt idx="4">
                  <c:v>56.64</c:v>
                </c:pt>
              </c:numCache>
            </c:numRef>
          </c:val>
          <c:extLst>
            <c:ext xmlns:c16="http://schemas.microsoft.com/office/drawing/2014/chart" uri="{C3380CC4-5D6E-409C-BE32-E72D297353CC}">
              <c16:uniqueId val="{00000000-E898-405E-B905-04100B3BDA5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E898-405E-B905-04100B3BDA5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23.18</c:v>
                </c:pt>
                <c:pt idx="1">
                  <c:v>26.6</c:v>
                </c:pt>
                <c:pt idx="2">
                  <c:v>27.91</c:v>
                </c:pt>
                <c:pt idx="3">
                  <c:v>24.07</c:v>
                </c:pt>
                <c:pt idx="4">
                  <c:v>28.66</c:v>
                </c:pt>
              </c:numCache>
            </c:numRef>
          </c:val>
          <c:extLst>
            <c:ext xmlns:c16="http://schemas.microsoft.com/office/drawing/2014/chart" uri="{C3380CC4-5D6E-409C-BE32-E72D297353CC}">
              <c16:uniqueId val="{00000000-CB4F-4F77-BA56-97AFEA5DCA4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CB4F-4F77-BA56-97AFEA5DCA4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76-42CD-9F2D-8940A6B5440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6676-42CD-9F2D-8940A6B5440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1084.18</c:v>
                </c:pt>
                <c:pt idx="1">
                  <c:v>1036.79</c:v>
                </c:pt>
                <c:pt idx="2">
                  <c:v>1195.9100000000001</c:v>
                </c:pt>
                <c:pt idx="3">
                  <c:v>1279.26</c:v>
                </c:pt>
                <c:pt idx="4">
                  <c:v>1056.52</c:v>
                </c:pt>
              </c:numCache>
            </c:numRef>
          </c:val>
          <c:extLst>
            <c:ext xmlns:c16="http://schemas.microsoft.com/office/drawing/2014/chart" uri="{C3380CC4-5D6E-409C-BE32-E72D297353CC}">
              <c16:uniqueId val="{00000000-60F4-4971-902A-8407E0BE4F3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60F4-4971-902A-8407E0BE4F3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105.92</c:v>
                </c:pt>
                <c:pt idx="1">
                  <c:v>99.25</c:v>
                </c:pt>
                <c:pt idx="2">
                  <c:v>86.85</c:v>
                </c:pt>
                <c:pt idx="3">
                  <c:v>90.73</c:v>
                </c:pt>
                <c:pt idx="4">
                  <c:v>92.74</c:v>
                </c:pt>
              </c:numCache>
            </c:numRef>
          </c:val>
          <c:extLst>
            <c:ext xmlns:c16="http://schemas.microsoft.com/office/drawing/2014/chart" uri="{C3380CC4-5D6E-409C-BE32-E72D297353CC}">
              <c16:uniqueId val="{00000000-97F6-4BFD-947C-6BE63B79DE5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97F6-4BFD-947C-6BE63B79DE5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98.3</c:v>
                </c:pt>
                <c:pt idx="1">
                  <c:v>99.85</c:v>
                </c:pt>
                <c:pt idx="2">
                  <c:v>105.7</c:v>
                </c:pt>
                <c:pt idx="3">
                  <c:v>115.91</c:v>
                </c:pt>
                <c:pt idx="4">
                  <c:v>115.77</c:v>
                </c:pt>
              </c:numCache>
            </c:numRef>
          </c:val>
          <c:extLst>
            <c:ext xmlns:c16="http://schemas.microsoft.com/office/drawing/2014/chart" uri="{C3380CC4-5D6E-409C-BE32-E72D297353CC}">
              <c16:uniqueId val="{00000000-E1FE-424D-A891-23D78EB18CC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E1FE-424D-A891-23D78EB18CC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200.14</c:v>
                </c:pt>
                <c:pt idx="1">
                  <c:v>186.76</c:v>
                </c:pt>
                <c:pt idx="2">
                  <c:v>184.96</c:v>
                </c:pt>
                <c:pt idx="3">
                  <c:v>169.15</c:v>
                </c:pt>
                <c:pt idx="4">
                  <c:v>170.06</c:v>
                </c:pt>
              </c:numCache>
            </c:numRef>
          </c:val>
          <c:extLst>
            <c:ext xmlns:c16="http://schemas.microsoft.com/office/drawing/2014/chart" uri="{C3380CC4-5D6E-409C-BE32-E72D297353CC}">
              <c16:uniqueId val="{00000000-9CC8-4F4D-8105-8FC683B9CC7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9CC8-4F4D-8105-8FC683B9CC7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61.32</c:v>
                </c:pt>
                <c:pt idx="1">
                  <c:v>61.25</c:v>
                </c:pt>
                <c:pt idx="2">
                  <c:v>60.74</c:v>
                </c:pt>
                <c:pt idx="3">
                  <c:v>61.81</c:v>
                </c:pt>
                <c:pt idx="4">
                  <c:v>61.53</c:v>
                </c:pt>
              </c:numCache>
            </c:numRef>
          </c:val>
          <c:extLst>
            <c:ext xmlns:c16="http://schemas.microsoft.com/office/drawing/2014/chart" uri="{C3380CC4-5D6E-409C-BE32-E72D297353CC}">
              <c16:uniqueId val="{00000000-F2B0-4F01-B70F-3D68E4619B8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F2B0-4F01-B70F-3D68E4619B8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87.94</c:v>
                </c:pt>
                <c:pt idx="1">
                  <c:v>91.05</c:v>
                </c:pt>
                <c:pt idx="2">
                  <c:v>90.77</c:v>
                </c:pt>
                <c:pt idx="3">
                  <c:v>87.27</c:v>
                </c:pt>
                <c:pt idx="4">
                  <c:v>87.1</c:v>
                </c:pt>
              </c:numCache>
            </c:numRef>
          </c:val>
          <c:extLst>
            <c:ext xmlns:c16="http://schemas.microsoft.com/office/drawing/2014/chart" uri="{C3380CC4-5D6E-409C-BE32-E72D297353CC}">
              <c16:uniqueId val="{00000000-4BB8-45E0-9508-251DAB90162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4BB8-45E0-9508-251DAB90162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5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宮城県　富谷市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3"/>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5" t="s">
        <v>9</v>
      </c>
      <c r="BM7" s="76"/>
      <c r="BN7" s="76"/>
      <c r="BO7" s="76"/>
      <c r="BP7" s="76"/>
      <c r="BQ7" s="76"/>
      <c r="BR7" s="76"/>
      <c r="BS7" s="76"/>
      <c r="BT7" s="76"/>
      <c r="BU7" s="76"/>
      <c r="BV7" s="76"/>
      <c r="BW7" s="76"/>
      <c r="BX7" s="76"/>
      <c r="BY7" s="77"/>
    </row>
    <row r="8" spans="1:78" ht="18.75" customHeight="1" x14ac:dyDescent="0.15">
      <c r="A8" s="2"/>
      <c r="B8" s="68" t="str">
        <f>データ!$I$6</f>
        <v>法適用</v>
      </c>
      <c r="C8" s="69"/>
      <c r="D8" s="69"/>
      <c r="E8" s="69"/>
      <c r="F8" s="69"/>
      <c r="G8" s="69"/>
      <c r="H8" s="69"/>
      <c r="I8" s="68" t="str">
        <f>データ!$J$6</f>
        <v>水道事業</v>
      </c>
      <c r="J8" s="69"/>
      <c r="K8" s="69"/>
      <c r="L8" s="69"/>
      <c r="M8" s="69"/>
      <c r="N8" s="69"/>
      <c r="O8" s="70"/>
      <c r="P8" s="71" t="str">
        <f>データ!$K$6</f>
        <v>末端給水事業</v>
      </c>
      <c r="Q8" s="71"/>
      <c r="R8" s="71"/>
      <c r="S8" s="71"/>
      <c r="T8" s="71"/>
      <c r="U8" s="71"/>
      <c r="V8" s="71"/>
      <c r="W8" s="71" t="str">
        <f>データ!$L$6</f>
        <v>A5</v>
      </c>
      <c r="X8" s="71"/>
      <c r="Y8" s="71"/>
      <c r="Z8" s="71"/>
      <c r="AA8" s="71"/>
      <c r="AB8" s="71"/>
      <c r="AC8" s="71"/>
      <c r="AD8" s="71" t="str">
        <f>データ!$M$6</f>
        <v>非設置</v>
      </c>
      <c r="AE8" s="71"/>
      <c r="AF8" s="71"/>
      <c r="AG8" s="71"/>
      <c r="AH8" s="71"/>
      <c r="AI8" s="71"/>
      <c r="AJ8" s="71"/>
      <c r="AK8" s="2"/>
      <c r="AL8" s="62">
        <f>データ!$R$6</f>
        <v>52418</v>
      </c>
      <c r="AM8" s="62"/>
      <c r="AN8" s="62"/>
      <c r="AO8" s="62"/>
      <c r="AP8" s="62"/>
      <c r="AQ8" s="62"/>
      <c r="AR8" s="62"/>
      <c r="AS8" s="62"/>
      <c r="AT8" s="36">
        <f>データ!$S$6</f>
        <v>49.18</v>
      </c>
      <c r="AU8" s="37"/>
      <c r="AV8" s="37"/>
      <c r="AW8" s="37"/>
      <c r="AX8" s="37"/>
      <c r="AY8" s="37"/>
      <c r="AZ8" s="37"/>
      <c r="BA8" s="37"/>
      <c r="BB8" s="51">
        <f>データ!$T$6</f>
        <v>1065.8399999999999</v>
      </c>
      <c r="BC8" s="51"/>
      <c r="BD8" s="51"/>
      <c r="BE8" s="51"/>
      <c r="BF8" s="51"/>
      <c r="BG8" s="51"/>
      <c r="BH8" s="51"/>
      <c r="BI8" s="51"/>
      <c r="BJ8" s="3"/>
      <c r="BK8" s="3"/>
      <c r="BL8" s="64" t="s">
        <v>10</v>
      </c>
      <c r="BM8" s="65"/>
      <c r="BN8" s="66" t="s">
        <v>11</v>
      </c>
      <c r="BO8" s="66"/>
      <c r="BP8" s="66"/>
      <c r="BQ8" s="66"/>
      <c r="BR8" s="66"/>
      <c r="BS8" s="66"/>
      <c r="BT8" s="66"/>
      <c r="BU8" s="66"/>
      <c r="BV8" s="66"/>
      <c r="BW8" s="66"/>
      <c r="BX8" s="66"/>
      <c r="BY8" s="67"/>
    </row>
    <row r="9" spans="1:78" ht="18.75" customHeight="1" x14ac:dyDescent="0.15">
      <c r="A9" s="2"/>
      <c r="B9" s="44" t="s">
        <v>12</v>
      </c>
      <c r="C9" s="45"/>
      <c r="D9" s="45"/>
      <c r="E9" s="45"/>
      <c r="F9" s="45"/>
      <c r="G9" s="45"/>
      <c r="H9" s="45"/>
      <c r="I9" s="44" t="s">
        <v>13</v>
      </c>
      <c r="J9" s="45"/>
      <c r="K9" s="45"/>
      <c r="L9" s="45"/>
      <c r="M9" s="45"/>
      <c r="N9" s="45"/>
      <c r="O9" s="63"/>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85.36</v>
      </c>
      <c r="J10" s="37"/>
      <c r="K10" s="37"/>
      <c r="L10" s="37"/>
      <c r="M10" s="37"/>
      <c r="N10" s="37"/>
      <c r="O10" s="61"/>
      <c r="P10" s="51">
        <f>データ!$P$6</f>
        <v>99.95</v>
      </c>
      <c r="Q10" s="51"/>
      <c r="R10" s="51"/>
      <c r="S10" s="51"/>
      <c r="T10" s="51"/>
      <c r="U10" s="51"/>
      <c r="V10" s="51"/>
      <c r="W10" s="62">
        <f>データ!$Q$6</f>
        <v>3344</v>
      </c>
      <c r="X10" s="62"/>
      <c r="Y10" s="62"/>
      <c r="Z10" s="62"/>
      <c r="AA10" s="62"/>
      <c r="AB10" s="62"/>
      <c r="AC10" s="62"/>
      <c r="AD10" s="2"/>
      <c r="AE10" s="2"/>
      <c r="AF10" s="2"/>
      <c r="AG10" s="2"/>
      <c r="AH10" s="2"/>
      <c r="AI10" s="2"/>
      <c r="AJ10" s="2"/>
      <c r="AK10" s="2"/>
      <c r="AL10" s="62">
        <f>データ!$U$6</f>
        <v>49179</v>
      </c>
      <c r="AM10" s="62"/>
      <c r="AN10" s="62"/>
      <c r="AO10" s="62"/>
      <c r="AP10" s="62"/>
      <c r="AQ10" s="62"/>
      <c r="AR10" s="62"/>
      <c r="AS10" s="62"/>
      <c r="AT10" s="36">
        <f>データ!$V$6</f>
        <v>48.73</v>
      </c>
      <c r="AU10" s="37"/>
      <c r="AV10" s="37"/>
      <c r="AW10" s="37"/>
      <c r="AX10" s="37"/>
      <c r="AY10" s="37"/>
      <c r="AZ10" s="37"/>
      <c r="BA10" s="37"/>
      <c r="BB10" s="51">
        <f>データ!$W$6</f>
        <v>1009.21</v>
      </c>
      <c r="BC10" s="51"/>
      <c r="BD10" s="51"/>
      <c r="BE10" s="51"/>
      <c r="BF10" s="51"/>
      <c r="BG10" s="51"/>
      <c r="BH10" s="51"/>
      <c r="BI10" s="51"/>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6" t="s">
        <v>111</v>
      </c>
      <c r="BM16" s="87"/>
      <c r="BN16" s="87"/>
      <c r="BO16" s="87"/>
      <c r="BP16" s="87"/>
      <c r="BQ16" s="87"/>
      <c r="BR16" s="87"/>
      <c r="BS16" s="87"/>
      <c r="BT16" s="87"/>
      <c r="BU16" s="87"/>
      <c r="BV16" s="87"/>
      <c r="BW16" s="87"/>
      <c r="BX16" s="87"/>
      <c r="BY16" s="87"/>
      <c r="BZ16" s="8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6"/>
      <c r="BM17" s="87"/>
      <c r="BN17" s="87"/>
      <c r="BO17" s="87"/>
      <c r="BP17" s="87"/>
      <c r="BQ17" s="87"/>
      <c r="BR17" s="87"/>
      <c r="BS17" s="87"/>
      <c r="BT17" s="87"/>
      <c r="BU17" s="87"/>
      <c r="BV17" s="87"/>
      <c r="BW17" s="87"/>
      <c r="BX17" s="87"/>
      <c r="BY17" s="87"/>
      <c r="BZ17" s="8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6"/>
      <c r="BM18" s="87"/>
      <c r="BN18" s="87"/>
      <c r="BO18" s="87"/>
      <c r="BP18" s="87"/>
      <c r="BQ18" s="87"/>
      <c r="BR18" s="87"/>
      <c r="BS18" s="87"/>
      <c r="BT18" s="87"/>
      <c r="BU18" s="87"/>
      <c r="BV18" s="87"/>
      <c r="BW18" s="87"/>
      <c r="BX18" s="87"/>
      <c r="BY18" s="87"/>
      <c r="BZ18" s="8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6"/>
      <c r="BM19" s="87"/>
      <c r="BN19" s="87"/>
      <c r="BO19" s="87"/>
      <c r="BP19" s="87"/>
      <c r="BQ19" s="87"/>
      <c r="BR19" s="87"/>
      <c r="BS19" s="87"/>
      <c r="BT19" s="87"/>
      <c r="BU19" s="87"/>
      <c r="BV19" s="87"/>
      <c r="BW19" s="87"/>
      <c r="BX19" s="87"/>
      <c r="BY19" s="87"/>
      <c r="BZ19" s="8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6"/>
      <c r="BM20" s="87"/>
      <c r="BN20" s="87"/>
      <c r="BO20" s="87"/>
      <c r="BP20" s="87"/>
      <c r="BQ20" s="87"/>
      <c r="BR20" s="87"/>
      <c r="BS20" s="87"/>
      <c r="BT20" s="87"/>
      <c r="BU20" s="87"/>
      <c r="BV20" s="87"/>
      <c r="BW20" s="87"/>
      <c r="BX20" s="87"/>
      <c r="BY20" s="87"/>
      <c r="BZ20" s="8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6"/>
      <c r="BM21" s="87"/>
      <c r="BN21" s="87"/>
      <c r="BO21" s="87"/>
      <c r="BP21" s="87"/>
      <c r="BQ21" s="87"/>
      <c r="BR21" s="87"/>
      <c r="BS21" s="87"/>
      <c r="BT21" s="87"/>
      <c r="BU21" s="87"/>
      <c r="BV21" s="87"/>
      <c r="BW21" s="87"/>
      <c r="BX21" s="87"/>
      <c r="BY21" s="87"/>
      <c r="BZ21" s="8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6"/>
      <c r="BM22" s="87"/>
      <c r="BN22" s="87"/>
      <c r="BO22" s="87"/>
      <c r="BP22" s="87"/>
      <c r="BQ22" s="87"/>
      <c r="BR22" s="87"/>
      <c r="BS22" s="87"/>
      <c r="BT22" s="87"/>
      <c r="BU22" s="87"/>
      <c r="BV22" s="87"/>
      <c r="BW22" s="87"/>
      <c r="BX22" s="87"/>
      <c r="BY22" s="87"/>
      <c r="BZ22" s="8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6"/>
      <c r="BM23" s="87"/>
      <c r="BN23" s="87"/>
      <c r="BO23" s="87"/>
      <c r="BP23" s="87"/>
      <c r="BQ23" s="87"/>
      <c r="BR23" s="87"/>
      <c r="BS23" s="87"/>
      <c r="BT23" s="87"/>
      <c r="BU23" s="87"/>
      <c r="BV23" s="87"/>
      <c r="BW23" s="87"/>
      <c r="BX23" s="87"/>
      <c r="BY23" s="87"/>
      <c r="BZ23" s="8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6"/>
      <c r="BM24" s="87"/>
      <c r="BN24" s="87"/>
      <c r="BO24" s="87"/>
      <c r="BP24" s="87"/>
      <c r="BQ24" s="87"/>
      <c r="BR24" s="87"/>
      <c r="BS24" s="87"/>
      <c r="BT24" s="87"/>
      <c r="BU24" s="87"/>
      <c r="BV24" s="87"/>
      <c r="BW24" s="87"/>
      <c r="BX24" s="87"/>
      <c r="BY24" s="87"/>
      <c r="BZ24" s="8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6"/>
      <c r="BM25" s="87"/>
      <c r="BN25" s="87"/>
      <c r="BO25" s="87"/>
      <c r="BP25" s="87"/>
      <c r="BQ25" s="87"/>
      <c r="BR25" s="87"/>
      <c r="BS25" s="87"/>
      <c r="BT25" s="87"/>
      <c r="BU25" s="87"/>
      <c r="BV25" s="87"/>
      <c r="BW25" s="87"/>
      <c r="BX25" s="87"/>
      <c r="BY25" s="87"/>
      <c r="BZ25" s="8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6"/>
      <c r="BM26" s="87"/>
      <c r="BN26" s="87"/>
      <c r="BO26" s="87"/>
      <c r="BP26" s="87"/>
      <c r="BQ26" s="87"/>
      <c r="BR26" s="87"/>
      <c r="BS26" s="87"/>
      <c r="BT26" s="87"/>
      <c r="BU26" s="87"/>
      <c r="BV26" s="87"/>
      <c r="BW26" s="87"/>
      <c r="BX26" s="87"/>
      <c r="BY26" s="87"/>
      <c r="BZ26" s="8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6"/>
      <c r="BM27" s="87"/>
      <c r="BN27" s="87"/>
      <c r="BO27" s="87"/>
      <c r="BP27" s="87"/>
      <c r="BQ27" s="87"/>
      <c r="BR27" s="87"/>
      <c r="BS27" s="87"/>
      <c r="BT27" s="87"/>
      <c r="BU27" s="87"/>
      <c r="BV27" s="87"/>
      <c r="BW27" s="87"/>
      <c r="BX27" s="87"/>
      <c r="BY27" s="87"/>
      <c r="BZ27" s="8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6"/>
      <c r="BM28" s="87"/>
      <c r="BN28" s="87"/>
      <c r="BO28" s="87"/>
      <c r="BP28" s="87"/>
      <c r="BQ28" s="87"/>
      <c r="BR28" s="87"/>
      <c r="BS28" s="87"/>
      <c r="BT28" s="87"/>
      <c r="BU28" s="87"/>
      <c r="BV28" s="87"/>
      <c r="BW28" s="87"/>
      <c r="BX28" s="87"/>
      <c r="BY28" s="87"/>
      <c r="BZ28" s="8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6"/>
      <c r="BM29" s="87"/>
      <c r="BN29" s="87"/>
      <c r="BO29" s="87"/>
      <c r="BP29" s="87"/>
      <c r="BQ29" s="87"/>
      <c r="BR29" s="87"/>
      <c r="BS29" s="87"/>
      <c r="BT29" s="87"/>
      <c r="BU29" s="87"/>
      <c r="BV29" s="87"/>
      <c r="BW29" s="87"/>
      <c r="BX29" s="87"/>
      <c r="BY29" s="87"/>
      <c r="BZ29" s="8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6"/>
      <c r="BM30" s="87"/>
      <c r="BN30" s="87"/>
      <c r="BO30" s="87"/>
      <c r="BP30" s="87"/>
      <c r="BQ30" s="87"/>
      <c r="BR30" s="87"/>
      <c r="BS30" s="87"/>
      <c r="BT30" s="87"/>
      <c r="BU30" s="87"/>
      <c r="BV30" s="87"/>
      <c r="BW30" s="87"/>
      <c r="BX30" s="87"/>
      <c r="BY30" s="87"/>
      <c r="BZ30" s="8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6"/>
      <c r="BM31" s="87"/>
      <c r="BN31" s="87"/>
      <c r="BO31" s="87"/>
      <c r="BP31" s="87"/>
      <c r="BQ31" s="87"/>
      <c r="BR31" s="87"/>
      <c r="BS31" s="87"/>
      <c r="BT31" s="87"/>
      <c r="BU31" s="87"/>
      <c r="BV31" s="87"/>
      <c r="BW31" s="87"/>
      <c r="BX31" s="87"/>
      <c r="BY31" s="87"/>
      <c r="BZ31" s="8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6"/>
      <c r="BM32" s="87"/>
      <c r="BN32" s="87"/>
      <c r="BO32" s="87"/>
      <c r="BP32" s="87"/>
      <c r="BQ32" s="87"/>
      <c r="BR32" s="87"/>
      <c r="BS32" s="87"/>
      <c r="BT32" s="87"/>
      <c r="BU32" s="87"/>
      <c r="BV32" s="87"/>
      <c r="BW32" s="87"/>
      <c r="BX32" s="87"/>
      <c r="BY32" s="87"/>
      <c r="BZ32" s="8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6"/>
      <c r="BM33" s="87"/>
      <c r="BN33" s="87"/>
      <c r="BO33" s="87"/>
      <c r="BP33" s="87"/>
      <c r="BQ33" s="87"/>
      <c r="BR33" s="87"/>
      <c r="BS33" s="87"/>
      <c r="BT33" s="87"/>
      <c r="BU33" s="87"/>
      <c r="BV33" s="87"/>
      <c r="BW33" s="87"/>
      <c r="BX33" s="87"/>
      <c r="BY33" s="87"/>
      <c r="BZ33" s="8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6"/>
      <c r="BM34" s="87"/>
      <c r="BN34" s="87"/>
      <c r="BO34" s="87"/>
      <c r="BP34" s="87"/>
      <c r="BQ34" s="87"/>
      <c r="BR34" s="87"/>
      <c r="BS34" s="87"/>
      <c r="BT34" s="87"/>
      <c r="BU34" s="87"/>
      <c r="BV34" s="87"/>
      <c r="BW34" s="87"/>
      <c r="BX34" s="87"/>
      <c r="BY34" s="87"/>
      <c r="BZ34" s="8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6"/>
      <c r="BM35" s="87"/>
      <c r="BN35" s="87"/>
      <c r="BO35" s="87"/>
      <c r="BP35" s="87"/>
      <c r="BQ35" s="87"/>
      <c r="BR35" s="87"/>
      <c r="BS35" s="87"/>
      <c r="BT35" s="87"/>
      <c r="BU35" s="87"/>
      <c r="BV35" s="87"/>
      <c r="BW35" s="87"/>
      <c r="BX35" s="87"/>
      <c r="BY35" s="87"/>
      <c r="BZ35" s="8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6"/>
      <c r="BM36" s="87"/>
      <c r="BN36" s="87"/>
      <c r="BO36" s="87"/>
      <c r="BP36" s="87"/>
      <c r="BQ36" s="87"/>
      <c r="BR36" s="87"/>
      <c r="BS36" s="87"/>
      <c r="BT36" s="87"/>
      <c r="BU36" s="87"/>
      <c r="BV36" s="87"/>
      <c r="BW36" s="87"/>
      <c r="BX36" s="87"/>
      <c r="BY36" s="87"/>
      <c r="BZ36" s="8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6"/>
      <c r="BM37" s="87"/>
      <c r="BN37" s="87"/>
      <c r="BO37" s="87"/>
      <c r="BP37" s="87"/>
      <c r="BQ37" s="87"/>
      <c r="BR37" s="87"/>
      <c r="BS37" s="87"/>
      <c r="BT37" s="87"/>
      <c r="BU37" s="87"/>
      <c r="BV37" s="87"/>
      <c r="BW37" s="87"/>
      <c r="BX37" s="87"/>
      <c r="BY37" s="87"/>
      <c r="BZ37" s="8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6"/>
      <c r="BM38" s="87"/>
      <c r="BN38" s="87"/>
      <c r="BO38" s="87"/>
      <c r="BP38" s="87"/>
      <c r="BQ38" s="87"/>
      <c r="BR38" s="87"/>
      <c r="BS38" s="87"/>
      <c r="BT38" s="87"/>
      <c r="BU38" s="87"/>
      <c r="BV38" s="87"/>
      <c r="BW38" s="87"/>
      <c r="BX38" s="87"/>
      <c r="BY38" s="87"/>
      <c r="BZ38" s="8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6"/>
      <c r="BM39" s="87"/>
      <c r="BN39" s="87"/>
      <c r="BO39" s="87"/>
      <c r="BP39" s="87"/>
      <c r="BQ39" s="87"/>
      <c r="BR39" s="87"/>
      <c r="BS39" s="87"/>
      <c r="BT39" s="87"/>
      <c r="BU39" s="87"/>
      <c r="BV39" s="87"/>
      <c r="BW39" s="87"/>
      <c r="BX39" s="87"/>
      <c r="BY39" s="87"/>
      <c r="BZ39" s="8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6"/>
      <c r="BM40" s="87"/>
      <c r="BN40" s="87"/>
      <c r="BO40" s="87"/>
      <c r="BP40" s="87"/>
      <c r="BQ40" s="87"/>
      <c r="BR40" s="87"/>
      <c r="BS40" s="87"/>
      <c r="BT40" s="87"/>
      <c r="BU40" s="87"/>
      <c r="BV40" s="87"/>
      <c r="BW40" s="87"/>
      <c r="BX40" s="87"/>
      <c r="BY40" s="87"/>
      <c r="BZ40" s="8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6"/>
      <c r="BM41" s="87"/>
      <c r="BN41" s="87"/>
      <c r="BO41" s="87"/>
      <c r="BP41" s="87"/>
      <c r="BQ41" s="87"/>
      <c r="BR41" s="87"/>
      <c r="BS41" s="87"/>
      <c r="BT41" s="87"/>
      <c r="BU41" s="87"/>
      <c r="BV41" s="87"/>
      <c r="BW41" s="87"/>
      <c r="BX41" s="87"/>
      <c r="BY41" s="87"/>
      <c r="BZ41" s="8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6"/>
      <c r="BM42" s="87"/>
      <c r="BN42" s="87"/>
      <c r="BO42" s="87"/>
      <c r="BP42" s="87"/>
      <c r="BQ42" s="87"/>
      <c r="BR42" s="87"/>
      <c r="BS42" s="87"/>
      <c r="BT42" s="87"/>
      <c r="BU42" s="87"/>
      <c r="BV42" s="87"/>
      <c r="BW42" s="87"/>
      <c r="BX42" s="87"/>
      <c r="BY42" s="87"/>
      <c r="BZ42" s="8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6"/>
      <c r="BM43" s="87"/>
      <c r="BN43" s="87"/>
      <c r="BO43" s="87"/>
      <c r="BP43" s="87"/>
      <c r="BQ43" s="87"/>
      <c r="BR43" s="87"/>
      <c r="BS43" s="87"/>
      <c r="BT43" s="87"/>
      <c r="BU43" s="87"/>
      <c r="BV43" s="87"/>
      <c r="BW43" s="87"/>
      <c r="BX43" s="87"/>
      <c r="BY43" s="87"/>
      <c r="BZ43" s="8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6"/>
      <c r="BM44" s="87"/>
      <c r="BN44" s="87"/>
      <c r="BO44" s="87"/>
      <c r="BP44" s="87"/>
      <c r="BQ44" s="87"/>
      <c r="BR44" s="87"/>
      <c r="BS44" s="87"/>
      <c r="BT44" s="87"/>
      <c r="BU44" s="87"/>
      <c r="BV44" s="87"/>
      <c r="BW44" s="87"/>
      <c r="BX44" s="87"/>
      <c r="BY44" s="87"/>
      <c r="BZ44" s="8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112</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2a0jg0+XRxObw/89syMQ23q52uPo58j4CYedv/zT+CbWWDCiRg7vJAjEZAKGHmDWRi347jFuh4JWMA9Y/iAqA==" saltValue="0lCqj4ncXzPuamaIzJ63/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9" t="s">
        <v>50</v>
      </c>
      <c r="I3" s="80"/>
      <c r="J3" s="80"/>
      <c r="K3" s="80"/>
      <c r="L3" s="80"/>
      <c r="M3" s="80"/>
      <c r="N3" s="80"/>
      <c r="O3" s="80"/>
      <c r="P3" s="80"/>
      <c r="Q3" s="80"/>
      <c r="R3" s="80"/>
      <c r="S3" s="80"/>
      <c r="T3" s="80"/>
      <c r="U3" s="80"/>
      <c r="V3" s="80"/>
      <c r="W3" s="81"/>
      <c r="X3" s="85" t="s">
        <v>51</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52</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15" t="s">
        <v>53</v>
      </c>
      <c r="B4" s="17"/>
      <c r="C4" s="17"/>
      <c r="D4" s="17"/>
      <c r="E4" s="17"/>
      <c r="F4" s="17"/>
      <c r="G4" s="17"/>
      <c r="H4" s="82"/>
      <c r="I4" s="83"/>
      <c r="J4" s="83"/>
      <c r="K4" s="83"/>
      <c r="L4" s="83"/>
      <c r="M4" s="83"/>
      <c r="N4" s="83"/>
      <c r="O4" s="83"/>
      <c r="P4" s="83"/>
      <c r="Q4" s="83"/>
      <c r="R4" s="83"/>
      <c r="S4" s="83"/>
      <c r="T4" s="83"/>
      <c r="U4" s="83"/>
      <c r="V4" s="83"/>
      <c r="W4" s="84"/>
      <c r="X4" s="78" t="s">
        <v>54</v>
      </c>
      <c r="Y4" s="78"/>
      <c r="Z4" s="78"/>
      <c r="AA4" s="78"/>
      <c r="AB4" s="78"/>
      <c r="AC4" s="78"/>
      <c r="AD4" s="78"/>
      <c r="AE4" s="78"/>
      <c r="AF4" s="78"/>
      <c r="AG4" s="78"/>
      <c r="AH4" s="78"/>
      <c r="AI4" s="78" t="s">
        <v>55</v>
      </c>
      <c r="AJ4" s="78"/>
      <c r="AK4" s="78"/>
      <c r="AL4" s="78"/>
      <c r="AM4" s="78"/>
      <c r="AN4" s="78"/>
      <c r="AO4" s="78"/>
      <c r="AP4" s="78"/>
      <c r="AQ4" s="78"/>
      <c r="AR4" s="78"/>
      <c r="AS4" s="78"/>
      <c r="AT4" s="78" t="s">
        <v>56</v>
      </c>
      <c r="AU4" s="78"/>
      <c r="AV4" s="78"/>
      <c r="AW4" s="78"/>
      <c r="AX4" s="78"/>
      <c r="AY4" s="78"/>
      <c r="AZ4" s="78"/>
      <c r="BA4" s="78"/>
      <c r="BB4" s="78"/>
      <c r="BC4" s="78"/>
      <c r="BD4" s="78"/>
      <c r="BE4" s="78" t="s">
        <v>57</v>
      </c>
      <c r="BF4" s="78"/>
      <c r="BG4" s="78"/>
      <c r="BH4" s="78"/>
      <c r="BI4" s="78"/>
      <c r="BJ4" s="78"/>
      <c r="BK4" s="78"/>
      <c r="BL4" s="78"/>
      <c r="BM4" s="78"/>
      <c r="BN4" s="78"/>
      <c r="BO4" s="78"/>
      <c r="BP4" s="78" t="s">
        <v>58</v>
      </c>
      <c r="BQ4" s="78"/>
      <c r="BR4" s="78"/>
      <c r="BS4" s="78"/>
      <c r="BT4" s="78"/>
      <c r="BU4" s="78"/>
      <c r="BV4" s="78"/>
      <c r="BW4" s="78"/>
      <c r="BX4" s="78"/>
      <c r="BY4" s="78"/>
      <c r="BZ4" s="78"/>
      <c r="CA4" s="78" t="s">
        <v>59</v>
      </c>
      <c r="CB4" s="78"/>
      <c r="CC4" s="78"/>
      <c r="CD4" s="78"/>
      <c r="CE4" s="78"/>
      <c r="CF4" s="78"/>
      <c r="CG4" s="78"/>
      <c r="CH4" s="78"/>
      <c r="CI4" s="78"/>
      <c r="CJ4" s="78"/>
      <c r="CK4" s="78"/>
      <c r="CL4" s="78" t="s">
        <v>60</v>
      </c>
      <c r="CM4" s="78"/>
      <c r="CN4" s="78"/>
      <c r="CO4" s="78"/>
      <c r="CP4" s="78"/>
      <c r="CQ4" s="78"/>
      <c r="CR4" s="78"/>
      <c r="CS4" s="78"/>
      <c r="CT4" s="78"/>
      <c r="CU4" s="78"/>
      <c r="CV4" s="78"/>
      <c r="CW4" s="78" t="s">
        <v>61</v>
      </c>
      <c r="CX4" s="78"/>
      <c r="CY4" s="78"/>
      <c r="CZ4" s="78"/>
      <c r="DA4" s="78"/>
      <c r="DB4" s="78"/>
      <c r="DC4" s="78"/>
      <c r="DD4" s="78"/>
      <c r="DE4" s="78"/>
      <c r="DF4" s="78"/>
      <c r="DG4" s="78"/>
      <c r="DH4" s="78" t="s">
        <v>62</v>
      </c>
      <c r="DI4" s="78"/>
      <c r="DJ4" s="78"/>
      <c r="DK4" s="78"/>
      <c r="DL4" s="78"/>
      <c r="DM4" s="78"/>
      <c r="DN4" s="78"/>
      <c r="DO4" s="78"/>
      <c r="DP4" s="78"/>
      <c r="DQ4" s="78"/>
      <c r="DR4" s="78"/>
      <c r="DS4" s="78" t="s">
        <v>63</v>
      </c>
      <c r="DT4" s="78"/>
      <c r="DU4" s="78"/>
      <c r="DV4" s="78"/>
      <c r="DW4" s="78"/>
      <c r="DX4" s="78"/>
      <c r="DY4" s="78"/>
      <c r="DZ4" s="78"/>
      <c r="EA4" s="78"/>
      <c r="EB4" s="78"/>
      <c r="EC4" s="78"/>
      <c r="ED4" s="78" t="s">
        <v>64</v>
      </c>
      <c r="EE4" s="78"/>
      <c r="EF4" s="78"/>
      <c r="EG4" s="78"/>
      <c r="EH4" s="78"/>
      <c r="EI4" s="78"/>
      <c r="EJ4" s="78"/>
      <c r="EK4" s="78"/>
      <c r="EL4" s="78"/>
      <c r="EM4" s="78"/>
      <c r="EN4" s="7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42161</v>
      </c>
      <c r="D6" s="20">
        <f t="shared" si="3"/>
        <v>46</v>
      </c>
      <c r="E6" s="20">
        <f t="shared" si="3"/>
        <v>1</v>
      </c>
      <c r="F6" s="20">
        <f t="shared" si="3"/>
        <v>0</v>
      </c>
      <c r="G6" s="20">
        <f t="shared" si="3"/>
        <v>1</v>
      </c>
      <c r="H6" s="20" t="str">
        <f t="shared" si="3"/>
        <v>宮城県　富谷市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85.36</v>
      </c>
      <c r="P6" s="21">
        <f t="shared" si="3"/>
        <v>99.95</v>
      </c>
      <c r="Q6" s="21">
        <f t="shared" si="3"/>
        <v>3344</v>
      </c>
      <c r="R6" s="21">
        <f t="shared" si="3"/>
        <v>52418</v>
      </c>
      <c r="S6" s="21">
        <f t="shared" si="3"/>
        <v>49.18</v>
      </c>
      <c r="T6" s="21">
        <f t="shared" si="3"/>
        <v>1065.8399999999999</v>
      </c>
      <c r="U6" s="21">
        <f t="shared" si="3"/>
        <v>49179</v>
      </c>
      <c r="V6" s="21">
        <f t="shared" si="3"/>
        <v>48.73</v>
      </c>
      <c r="W6" s="21">
        <f t="shared" si="3"/>
        <v>1009.21</v>
      </c>
      <c r="X6" s="22">
        <f>IF(X7="",NA(),X7)</f>
        <v>106.38</v>
      </c>
      <c r="Y6" s="22">
        <f t="shared" ref="Y6:AG6" si="4">IF(Y7="",NA(),Y7)</f>
        <v>111.75</v>
      </c>
      <c r="Z6" s="22">
        <f t="shared" si="4"/>
        <v>114.22</v>
      </c>
      <c r="AA6" s="22">
        <f t="shared" si="4"/>
        <v>125.31</v>
      </c>
      <c r="AB6" s="22">
        <f t="shared" si="4"/>
        <v>123.71</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1084.18</v>
      </c>
      <c r="AU6" s="22">
        <f t="shared" ref="AU6:BC6" si="6">IF(AU7="",NA(),AU7)</f>
        <v>1036.79</v>
      </c>
      <c r="AV6" s="22">
        <f t="shared" si="6"/>
        <v>1195.9100000000001</v>
      </c>
      <c r="AW6" s="22">
        <f t="shared" si="6"/>
        <v>1279.26</v>
      </c>
      <c r="AX6" s="22">
        <f t="shared" si="6"/>
        <v>1056.52</v>
      </c>
      <c r="AY6" s="22">
        <f t="shared" si="6"/>
        <v>365.18</v>
      </c>
      <c r="AZ6" s="22">
        <f t="shared" si="6"/>
        <v>327.77</v>
      </c>
      <c r="BA6" s="22">
        <f t="shared" si="6"/>
        <v>338.02</v>
      </c>
      <c r="BB6" s="22">
        <f t="shared" si="6"/>
        <v>345.94</v>
      </c>
      <c r="BC6" s="22">
        <f t="shared" si="6"/>
        <v>329.7</v>
      </c>
      <c r="BD6" s="21" t="str">
        <f>IF(BD7="","",IF(BD7="-","【-】","【"&amp;SUBSTITUTE(TEXT(BD7,"#,##0.00"),"-","△")&amp;"】"))</f>
        <v>【243.36】</v>
      </c>
      <c r="BE6" s="22">
        <f>IF(BE7="",NA(),BE7)</f>
        <v>105.92</v>
      </c>
      <c r="BF6" s="22">
        <f t="shared" ref="BF6:BN6" si="7">IF(BF7="",NA(),BF7)</f>
        <v>99.25</v>
      </c>
      <c r="BG6" s="22">
        <f t="shared" si="7"/>
        <v>86.85</v>
      </c>
      <c r="BH6" s="22">
        <f t="shared" si="7"/>
        <v>90.73</v>
      </c>
      <c r="BI6" s="22">
        <f t="shared" si="7"/>
        <v>92.74</v>
      </c>
      <c r="BJ6" s="22">
        <f t="shared" si="7"/>
        <v>371.65</v>
      </c>
      <c r="BK6" s="22">
        <f t="shared" si="7"/>
        <v>397.1</v>
      </c>
      <c r="BL6" s="22">
        <f t="shared" si="7"/>
        <v>379.91</v>
      </c>
      <c r="BM6" s="22">
        <f t="shared" si="7"/>
        <v>386.61</v>
      </c>
      <c r="BN6" s="22">
        <f t="shared" si="7"/>
        <v>381.56</v>
      </c>
      <c r="BO6" s="21" t="str">
        <f>IF(BO7="","",IF(BO7="-","【-】","【"&amp;SUBSTITUTE(TEXT(BO7,"#,##0.00"),"-","△")&amp;"】"))</f>
        <v>【265.93】</v>
      </c>
      <c r="BP6" s="22">
        <f>IF(BP7="",NA(),BP7)</f>
        <v>98.3</v>
      </c>
      <c r="BQ6" s="22">
        <f t="shared" ref="BQ6:BY6" si="8">IF(BQ7="",NA(),BQ7)</f>
        <v>99.85</v>
      </c>
      <c r="BR6" s="22">
        <f t="shared" si="8"/>
        <v>105.7</v>
      </c>
      <c r="BS6" s="22">
        <f t="shared" si="8"/>
        <v>115.91</v>
      </c>
      <c r="BT6" s="22">
        <f t="shared" si="8"/>
        <v>115.77</v>
      </c>
      <c r="BU6" s="22">
        <f t="shared" si="8"/>
        <v>98.77</v>
      </c>
      <c r="BV6" s="22">
        <f t="shared" si="8"/>
        <v>95.79</v>
      </c>
      <c r="BW6" s="22">
        <f t="shared" si="8"/>
        <v>98.3</v>
      </c>
      <c r="BX6" s="22">
        <f t="shared" si="8"/>
        <v>93.82</v>
      </c>
      <c r="BY6" s="22">
        <f t="shared" si="8"/>
        <v>95.04</v>
      </c>
      <c r="BZ6" s="21" t="str">
        <f>IF(BZ7="","",IF(BZ7="-","【-】","【"&amp;SUBSTITUTE(TEXT(BZ7,"#,##0.00"),"-","△")&amp;"】"))</f>
        <v>【97.82】</v>
      </c>
      <c r="CA6" s="22">
        <f>IF(CA7="",NA(),CA7)</f>
        <v>200.14</v>
      </c>
      <c r="CB6" s="22">
        <f t="shared" ref="CB6:CJ6" si="9">IF(CB7="",NA(),CB7)</f>
        <v>186.76</v>
      </c>
      <c r="CC6" s="22">
        <f t="shared" si="9"/>
        <v>184.96</v>
      </c>
      <c r="CD6" s="22">
        <f t="shared" si="9"/>
        <v>169.15</v>
      </c>
      <c r="CE6" s="22">
        <f t="shared" si="9"/>
        <v>170.06</v>
      </c>
      <c r="CF6" s="22">
        <f t="shared" si="9"/>
        <v>173.67</v>
      </c>
      <c r="CG6" s="22">
        <f t="shared" si="9"/>
        <v>171.13</v>
      </c>
      <c r="CH6" s="22">
        <f t="shared" si="9"/>
        <v>173.7</v>
      </c>
      <c r="CI6" s="22">
        <f t="shared" si="9"/>
        <v>178.94</v>
      </c>
      <c r="CJ6" s="22">
        <f t="shared" si="9"/>
        <v>180.19</v>
      </c>
      <c r="CK6" s="21" t="str">
        <f>IF(CK7="","",IF(CK7="-","【-】","【"&amp;SUBSTITUTE(TEXT(CK7,"#,##0.00"),"-","△")&amp;"】"))</f>
        <v>【177.56】</v>
      </c>
      <c r="CL6" s="22">
        <f>IF(CL7="",NA(),CL7)</f>
        <v>61.32</v>
      </c>
      <c r="CM6" s="22">
        <f t="shared" ref="CM6:CU6" si="10">IF(CM7="",NA(),CM7)</f>
        <v>61.25</v>
      </c>
      <c r="CN6" s="22">
        <f t="shared" si="10"/>
        <v>60.74</v>
      </c>
      <c r="CO6" s="22">
        <f t="shared" si="10"/>
        <v>61.81</v>
      </c>
      <c r="CP6" s="22">
        <f t="shared" si="10"/>
        <v>61.53</v>
      </c>
      <c r="CQ6" s="22">
        <f t="shared" si="10"/>
        <v>59.67</v>
      </c>
      <c r="CR6" s="22">
        <f t="shared" si="10"/>
        <v>60.12</v>
      </c>
      <c r="CS6" s="22">
        <f t="shared" si="10"/>
        <v>60.34</v>
      </c>
      <c r="CT6" s="22">
        <f t="shared" si="10"/>
        <v>59.54</v>
      </c>
      <c r="CU6" s="22">
        <f t="shared" si="10"/>
        <v>59.26</v>
      </c>
      <c r="CV6" s="21" t="str">
        <f>IF(CV7="","",IF(CV7="-","【-】","【"&amp;SUBSTITUTE(TEXT(CV7,"#,##0.00"),"-","△")&amp;"】"))</f>
        <v>【59.81】</v>
      </c>
      <c r="CW6" s="22">
        <f>IF(CW7="",NA(),CW7)</f>
        <v>87.94</v>
      </c>
      <c r="CX6" s="22">
        <f t="shared" ref="CX6:DF6" si="11">IF(CX7="",NA(),CX7)</f>
        <v>91.05</v>
      </c>
      <c r="CY6" s="22">
        <f t="shared" si="11"/>
        <v>90.77</v>
      </c>
      <c r="CZ6" s="22">
        <f t="shared" si="11"/>
        <v>87.27</v>
      </c>
      <c r="DA6" s="22">
        <f t="shared" si="11"/>
        <v>87.1</v>
      </c>
      <c r="DB6" s="22">
        <f t="shared" si="11"/>
        <v>84.6</v>
      </c>
      <c r="DC6" s="22">
        <f t="shared" si="11"/>
        <v>84.24</v>
      </c>
      <c r="DD6" s="22">
        <f t="shared" si="11"/>
        <v>84.19</v>
      </c>
      <c r="DE6" s="22">
        <f t="shared" si="11"/>
        <v>83.93</v>
      </c>
      <c r="DF6" s="22">
        <f t="shared" si="11"/>
        <v>83.84</v>
      </c>
      <c r="DG6" s="21" t="str">
        <f>IF(DG7="","",IF(DG7="-","【-】","【"&amp;SUBSTITUTE(TEXT(DG7,"#,##0.00"),"-","△")&amp;"】"))</f>
        <v>【89.42】</v>
      </c>
      <c r="DH6" s="22">
        <f>IF(DH7="",NA(),DH7)</f>
        <v>54.57</v>
      </c>
      <c r="DI6" s="22">
        <f t="shared" ref="DI6:DQ6" si="12">IF(DI7="",NA(),DI7)</f>
        <v>56.46</v>
      </c>
      <c r="DJ6" s="22">
        <f t="shared" si="12"/>
        <v>57.45</v>
      </c>
      <c r="DK6" s="22">
        <f t="shared" si="12"/>
        <v>58.09</v>
      </c>
      <c r="DL6" s="22">
        <f t="shared" si="12"/>
        <v>56.64</v>
      </c>
      <c r="DM6" s="22">
        <f t="shared" si="12"/>
        <v>48.17</v>
      </c>
      <c r="DN6" s="22">
        <f t="shared" si="12"/>
        <v>48.83</v>
      </c>
      <c r="DO6" s="22">
        <f t="shared" si="12"/>
        <v>49.96</v>
      </c>
      <c r="DP6" s="22">
        <f t="shared" si="12"/>
        <v>50.82</v>
      </c>
      <c r="DQ6" s="22">
        <f t="shared" si="12"/>
        <v>51.82</v>
      </c>
      <c r="DR6" s="21" t="str">
        <f>IF(DR7="","",IF(DR7="-","【-】","【"&amp;SUBSTITUTE(TEXT(DR7,"#,##0.00"),"-","△")&amp;"】"))</f>
        <v>【52.02】</v>
      </c>
      <c r="DS6" s="22">
        <f>IF(DS7="",NA(),DS7)</f>
        <v>23.18</v>
      </c>
      <c r="DT6" s="22">
        <f t="shared" ref="DT6:EB6" si="13">IF(DT7="",NA(),DT7)</f>
        <v>26.6</v>
      </c>
      <c r="DU6" s="22">
        <f t="shared" si="13"/>
        <v>27.91</v>
      </c>
      <c r="DV6" s="22">
        <f t="shared" si="13"/>
        <v>24.07</v>
      </c>
      <c r="DW6" s="22">
        <f t="shared" si="13"/>
        <v>28.66</v>
      </c>
      <c r="DX6" s="22">
        <f t="shared" si="13"/>
        <v>17.12</v>
      </c>
      <c r="DY6" s="22">
        <f t="shared" si="13"/>
        <v>18.18</v>
      </c>
      <c r="DZ6" s="22">
        <f t="shared" si="13"/>
        <v>19.32</v>
      </c>
      <c r="EA6" s="22">
        <f t="shared" si="13"/>
        <v>21.16</v>
      </c>
      <c r="EB6" s="22">
        <f t="shared" si="13"/>
        <v>22.72</v>
      </c>
      <c r="EC6" s="21" t="str">
        <f>IF(EC7="","",IF(EC7="-","【-】","【"&amp;SUBSTITUTE(TEXT(EC7,"#,##0.00"),"-","△")&amp;"】"))</f>
        <v>【25.37】</v>
      </c>
      <c r="ED6" s="22">
        <f>IF(ED7="",NA(),ED7)</f>
        <v>0.28999999999999998</v>
      </c>
      <c r="EE6" s="22">
        <f t="shared" ref="EE6:EM6" si="14">IF(EE7="",NA(),EE7)</f>
        <v>0.08</v>
      </c>
      <c r="EF6" s="22">
        <f t="shared" si="14"/>
        <v>0.93</v>
      </c>
      <c r="EG6" s="22">
        <f t="shared" si="14"/>
        <v>1.26</v>
      </c>
      <c r="EH6" s="22">
        <f t="shared" si="14"/>
        <v>1.1000000000000001</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42161</v>
      </c>
      <c r="D7" s="24">
        <v>46</v>
      </c>
      <c r="E7" s="24">
        <v>1</v>
      </c>
      <c r="F7" s="24">
        <v>0</v>
      </c>
      <c r="G7" s="24">
        <v>1</v>
      </c>
      <c r="H7" s="24" t="s">
        <v>93</v>
      </c>
      <c r="I7" s="24" t="s">
        <v>94</v>
      </c>
      <c r="J7" s="24" t="s">
        <v>95</v>
      </c>
      <c r="K7" s="24" t="s">
        <v>96</v>
      </c>
      <c r="L7" s="24" t="s">
        <v>97</v>
      </c>
      <c r="M7" s="24" t="s">
        <v>98</v>
      </c>
      <c r="N7" s="25" t="s">
        <v>99</v>
      </c>
      <c r="O7" s="25">
        <v>85.36</v>
      </c>
      <c r="P7" s="25">
        <v>99.95</v>
      </c>
      <c r="Q7" s="25">
        <v>3344</v>
      </c>
      <c r="R7" s="25">
        <v>52418</v>
      </c>
      <c r="S7" s="25">
        <v>49.18</v>
      </c>
      <c r="T7" s="25">
        <v>1065.8399999999999</v>
      </c>
      <c r="U7" s="25">
        <v>49179</v>
      </c>
      <c r="V7" s="25">
        <v>48.73</v>
      </c>
      <c r="W7" s="25">
        <v>1009.21</v>
      </c>
      <c r="X7" s="25">
        <v>106.38</v>
      </c>
      <c r="Y7" s="25">
        <v>111.75</v>
      </c>
      <c r="Z7" s="25">
        <v>114.22</v>
      </c>
      <c r="AA7" s="25">
        <v>125.31</v>
      </c>
      <c r="AB7" s="25">
        <v>123.71</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1084.18</v>
      </c>
      <c r="AU7" s="25">
        <v>1036.79</v>
      </c>
      <c r="AV7" s="25">
        <v>1195.9100000000001</v>
      </c>
      <c r="AW7" s="25">
        <v>1279.26</v>
      </c>
      <c r="AX7" s="25">
        <v>1056.52</v>
      </c>
      <c r="AY7" s="25">
        <v>365.18</v>
      </c>
      <c r="AZ7" s="25">
        <v>327.77</v>
      </c>
      <c r="BA7" s="25">
        <v>338.02</v>
      </c>
      <c r="BB7" s="25">
        <v>345.94</v>
      </c>
      <c r="BC7" s="25">
        <v>329.7</v>
      </c>
      <c r="BD7" s="25">
        <v>243.36</v>
      </c>
      <c r="BE7" s="25">
        <v>105.92</v>
      </c>
      <c r="BF7" s="25">
        <v>99.25</v>
      </c>
      <c r="BG7" s="25">
        <v>86.85</v>
      </c>
      <c r="BH7" s="25">
        <v>90.73</v>
      </c>
      <c r="BI7" s="25">
        <v>92.74</v>
      </c>
      <c r="BJ7" s="25">
        <v>371.65</v>
      </c>
      <c r="BK7" s="25">
        <v>397.1</v>
      </c>
      <c r="BL7" s="25">
        <v>379.91</v>
      </c>
      <c r="BM7" s="25">
        <v>386.61</v>
      </c>
      <c r="BN7" s="25">
        <v>381.56</v>
      </c>
      <c r="BO7" s="25">
        <v>265.93</v>
      </c>
      <c r="BP7" s="25">
        <v>98.3</v>
      </c>
      <c r="BQ7" s="25">
        <v>99.85</v>
      </c>
      <c r="BR7" s="25">
        <v>105.7</v>
      </c>
      <c r="BS7" s="25">
        <v>115.91</v>
      </c>
      <c r="BT7" s="25">
        <v>115.77</v>
      </c>
      <c r="BU7" s="25">
        <v>98.77</v>
      </c>
      <c r="BV7" s="25">
        <v>95.79</v>
      </c>
      <c r="BW7" s="25">
        <v>98.3</v>
      </c>
      <c r="BX7" s="25">
        <v>93.82</v>
      </c>
      <c r="BY7" s="25">
        <v>95.04</v>
      </c>
      <c r="BZ7" s="25">
        <v>97.82</v>
      </c>
      <c r="CA7" s="25">
        <v>200.14</v>
      </c>
      <c r="CB7" s="25">
        <v>186.76</v>
      </c>
      <c r="CC7" s="25">
        <v>184.96</v>
      </c>
      <c r="CD7" s="25">
        <v>169.15</v>
      </c>
      <c r="CE7" s="25">
        <v>170.06</v>
      </c>
      <c r="CF7" s="25">
        <v>173.67</v>
      </c>
      <c r="CG7" s="25">
        <v>171.13</v>
      </c>
      <c r="CH7" s="25">
        <v>173.7</v>
      </c>
      <c r="CI7" s="25">
        <v>178.94</v>
      </c>
      <c r="CJ7" s="25">
        <v>180.19</v>
      </c>
      <c r="CK7" s="25">
        <v>177.56</v>
      </c>
      <c r="CL7" s="25">
        <v>61.32</v>
      </c>
      <c r="CM7" s="25">
        <v>61.25</v>
      </c>
      <c r="CN7" s="25">
        <v>60.74</v>
      </c>
      <c r="CO7" s="25">
        <v>61.81</v>
      </c>
      <c r="CP7" s="25">
        <v>61.53</v>
      </c>
      <c r="CQ7" s="25">
        <v>59.67</v>
      </c>
      <c r="CR7" s="25">
        <v>60.12</v>
      </c>
      <c r="CS7" s="25">
        <v>60.34</v>
      </c>
      <c r="CT7" s="25">
        <v>59.54</v>
      </c>
      <c r="CU7" s="25">
        <v>59.26</v>
      </c>
      <c r="CV7" s="25">
        <v>59.81</v>
      </c>
      <c r="CW7" s="25">
        <v>87.94</v>
      </c>
      <c r="CX7" s="25">
        <v>91.05</v>
      </c>
      <c r="CY7" s="25">
        <v>90.77</v>
      </c>
      <c r="CZ7" s="25">
        <v>87.27</v>
      </c>
      <c r="DA7" s="25">
        <v>87.1</v>
      </c>
      <c r="DB7" s="25">
        <v>84.6</v>
      </c>
      <c r="DC7" s="25">
        <v>84.24</v>
      </c>
      <c r="DD7" s="25">
        <v>84.19</v>
      </c>
      <c r="DE7" s="25">
        <v>83.93</v>
      </c>
      <c r="DF7" s="25">
        <v>83.84</v>
      </c>
      <c r="DG7" s="25">
        <v>89.42</v>
      </c>
      <c r="DH7" s="25">
        <v>54.57</v>
      </c>
      <c r="DI7" s="25">
        <v>56.46</v>
      </c>
      <c r="DJ7" s="25">
        <v>57.45</v>
      </c>
      <c r="DK7" s="25">
        <v>58.09</v>
      </c>
      <c r="DL7" s="25">
        <v>56.64</v>
      </c>
      <c r="DM7" s="25">
        <v>48.17</v>
      </c>
      <c r="DN7" s="25">
        <v>48.83</v>
      </c>
      <c r="DO7" s="25">
        <v>49.96</v>
      </c>
      <c r="DP7" s="25">
        <v>50.82</v>
      </c>
      <c r="DQ7" s="25">
        <v>51.82</v>
      </c>
      <c r="DR7" s="25">
        <v>52.02</v>
      </c>
      <c r="DS7" s="25">
        <v>23.18</v>
      </c>
      <c r="DT7" s="25">
        <v>26.6</v>
      </c>
      <c r="DU7" s="25">
        <v>27.91</v>
      </c>
      <c r="DV7" s="25">
        <v>24.07</v>
      </c>
      <c r="DW7" s="25">
        <v>28.66</v>
      </c>
      <c r="DX7" s="25">
        <v>17.12</v>
      </c>
      <c r="DY7" s="25">
        <v>18.18</v>
      </c>
      <c r="DZ7" s="25">
        <v>19.32</v>
      </c>
      <c r="EA7" s="25">
        <v>21.16</v>
      </c>
      <c r="EB7" s="25">
        <v>22.72</v>
      </c>
      <c r="EC7" s="25">
        <v>25.37</v>
      </c>
      <c r="ED7" s="25">
        <v>0.28999999999999998</v>
      </c>
      <c r="EE7" s="25">
        <v>0.08</v>
      </c>
      <c r="EF7" s="25">
        <v>0.93</v>
      </c>
      <c r="EG7" s="25">
        <v>1.26</v>
      </c>
      <c r="EH7" s="25">
        <v>1.1000000000000001</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2025-02-17T08:08:39Z</cp:lastPrinted>
  <dcterms:created xsi:type="dcterms:W3CDTF">2025-01-24T06:44:30Z</dcterms:created>
  <dcterms:modified xsi:type="dcterms:W3CDTF">2025-02-20T00:26:27Z</dcterms:modified>
  <cp:category/>
</cp:coreProperties>
</file>