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R2実施・公営企業決算統計関係\22 経営比較分析表\03 公営企業に係る経営比較分析表（令和元年度決算）の分析等について\03 市町村等回答\14 富谷市★\"/>
    </mc:Choice>
  </mc:AlternateContent>
  <workbookProtection workbookAlgorithmName="SHA-512" workbookHashValue="6tSxxiyCCCqO/xBenwBHN9vZnWB71np2Ck95BIXwbGpVJwgJwPCenF7tB+hGj0PT9xMqGCVWDXJ6xiLifrOMDQ==" workbookSaltValue="+6oIc/uAyIU/fI8Pk/zPvQ==" workbookSpinCount="100000" lockStructure="1"/>
  <bookViews>
    <workbookView xWindow="0" yWindow="0" windowWidth="28800" windowHeight="1201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alcChain>
</file>

<file path=xl/sharedStrings.xml><?xml version="1.0" encoding="utf-8"?>
<sst xmlns="http://schemas.openxmlformats.org/spreadsheetml/2006/main" count="241" uniqueCount="118">
  <si>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</si>
  <si>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</si>
  <si>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</si>
  <si>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</si>
  <si>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</si>
  <si>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</si>
  <si>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</si>
  <si>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</si>
  <si>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</si>
  <si>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</si>
  <si>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</si>
  <si>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</si>
  <si>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</si>
  <si>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</si>
  <si>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</si>
  <si>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</si>
  <si>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</si>
  <si>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</si>
  <si>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</si>
  <si>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</si>
  <si>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</si>
  <si>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</si>
  <si>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</si>
  <si>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</si>
  <si>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</si>
  <si>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</si>
  <si>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</si>
  <si>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</si>
  <si>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</si>
  <si>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</si>
  <si>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</si>
  <si>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</si>
  <si>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</si>
  <si>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</si>
  <si>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</si>
  <si>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</si>
  <si>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</si>
  <si>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</si>
  <si>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</si>
  <si>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</si>
  <si>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</si>
  <si>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</si>
  <si>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</si>
  <si>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</si>
  <si>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</si>
  <si>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</si>
  <si>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</si>
  <si>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</si>
  <si>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</si>
  <si>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</si>
  <si>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</si>
  <si>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</si>
  <si>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</si>
  <si>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</si>
  <si>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</si>
  <si>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</si>
  <si>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</si>
  <si>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</si>
  <si>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</si>
  <si>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</si>
  <si>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</si>
  <si>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</si>
  <si>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</si>
  <si>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</si>
  <si>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</si>
  <si>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</si>
  <si>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</si>
  <si>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</si>
  <si>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</si>
  <si>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</si>
  <si>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</si>
  <si>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</si>
  <si>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</si>
  <si>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</si>
  <si>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</si>
  <si>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</si>
  <si>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</si>
  <si>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</si>
  <si>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</si>
  <si>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</si>
  <si>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</si>
  <si>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</si>
  <si>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</si>
  <si>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</si>
  <si>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</si>
  <si>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</si>
  <si>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</si>
  <si>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</si>
  <si>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</si>
  <si>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</si>
  <si>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</si>
  <si>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</si>
  <si>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</si>
  <si>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</si>
  <si>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</si>
  <si>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</si>
  <si>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</si>
  <si>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富谷市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</si>
  <si>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</si>
  <si>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</si>
  <si>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</si>
  <si>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</si>
  <si>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</si>
  <si>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</si>
  <si>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</si>
  <si>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</si>
  <si>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</si>
  <si>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</si>
  <si>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</si>
  <si>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</si>
  <si>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</si>
  <si>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</si>
  <si>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</si>
  <si>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</si>
  <si>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</si>
  <si>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主要な幹線管渠は、ストックマネジメント計画に基づき、計画的な点検・調査及び長寿命化を含めた改築を行っているところです。今後、ストックマネジメント計画の範囲を汚水中継ポンプ場等も含め拡大する予定です。
　また、その他の管路については耐用年数（50年）に達する老朽管が増加する見込みであることから、重要度を勘案し、継続的に施設の適正化を進めていく必要があります。</t>
    <rPh sb="60" eb="62">
      <t>コンゴ</t>
    </rPh>
    <rPh sb="79" eb="83">
      <t>オスイチュウケイ</t>
    </rPh>
    <rPh sb="86" eb="87">
      <t>ジョウ</t>
    </rPh>
    <rPh sb="87" eb="88">
      <t>トウ</t>
    </rPh>
    <rPh sb="89" eb="90">
      <t>フク</t>
    </rPh>
    <rPh sb="91" eb="93">
      <t>カクダイ</t>
    </rPh>
    <rPh sb="95" eb="97">
      <t>ヨテイ</t>
    </rPh>
    <phoneticPr fontId="4"/>
  </si>
  <si>
    <t>　「経費回収率」が全国及び類似団体平均を下回っている状況にあり、経費削減と収益確保に努め、経営の効率性をより一層高める必要があります。
　一方で、支出の全体に占める割合が大きい企業債償還金が減少傾向にあり、この点において経営の改善が見込まれます。
　また、経営健全化のため、平成３０年度に中長期的な経営の基本計画である「経営戦略」を策定したほか、令和２年度から公営企業会計を適用しています。</t>
    <rPh sb="69" eb="71">
      <t>イッポウ</t>
    </rPh>
    <rPh sb="73" eb="74">
      <t>シ</t>
    </rPh>
    <rPh sb="105" eb="106">
      <t>テン</t>
    </rPh>
    <rPh sb="110" eb="112">
      <t>ケイエイ</t>
    </rPh>
    <rPh sb="113" eb="115">
      <t>カイゼン</t>
    </rPh>
    <rPh sb="116" eb="118">
      <t>ミコ</t>
    </rPh>
    <phoneticPr fontId="4"/>
  </si>
  <si>
    <t>①収益的収支比率
　100％を下回っており、必要な支出を下水道使用料等で賄えていないことが分かります。今後企業債償還金が減少していくことから、数値の改善が見込めますが、不明水対策や維持管理業務の効率化といった、更なる経営の適正化が必要です。
④企業債残高対事業規模比率
　類似団体と比較して低い水準となっており、この傾向は今後も継続する見込みです。
⑤経費回収率
　100％を下回っており、必要な支出を下水道使用料で賄えていないことが分かります。今後企業債償還金が減少していくことから、数値の改善が見込めますが、不明水対策や維持管理業務の効率化といった、更なる経営の適正化が必要です。
⑥汚水処理原価
　類似団体と比較して低い水準となっていますが、今後企業債償還金が減少していくことから、この傾向は今後も継続する見込みです。
⑦施設利用率
　市全域が吉田川流域下水道に含まれているため、終末処理場を所有していません。
⑧水洗化率
　早くから水洗化を進め、汚水事業整備が完了したことから、類似団体と比較して高い水準となっています。</t>
    <rPh sb="25" eb="27">
      <t>シシュツ</t>
    </rPh>
    <rPh sb="45" eb="46">
      <t>ワ</t>
    </rPh>
    <rPh sb="84" eb="86">
      <t>フメイ</t>
    </rPh>
    <rPh sb="86" eb="87">
      <t>スイ</t>
    </rPh>
    <rPh sb="87" eb="89">
      <t>タイサク</t>
    </rPh>
    <rPh sb="90" eb="92">
      <t>イジ</t>
    </rPh>
    <rPh sb="97" eb="100">
      <t>コウリツカ</t>
    </rPh>
    <rPh sb="136" eb="138">
      <t>ルイジ</t>
    </rPh>
    <rPh sb="138" eb="140">
      <t>ダンタイ</t>
    </rPh>
    <rPh sb="141" eb="143">
      <t>ヒカク</t>
    </rPh>
    <rPh sb="145" eb="146">
      <t>ヒク</t>
    </rPh>
    <rPh sb="147" eb="149">
      <t>スイジュン</t>
    </rPh>
    <rPh sb="158" eb="160">
      <t>ケイコウ</t>
    </rPh>
    <rPh sb="161" eb="163">
      <t>コンゴ</t>
    </rPh>
    <rPh sb="164" eb="166">
      <t>ケイゾク</t>
    </rPh>
    <rPh sb="168" eb="170">
      <t>ミコ</t>
    </rPh>
    <rPh sb="266" eb="268">
      <t>ギョウム</t>
    </rPh>
    <rPh sb="302" eb="306">
      <t>ルイジダンタイ</t>
    </rPh>
    <rPh sb="307" eb="309">
      <t>ヒカク</t>
    </rPh>
    <rPh sb="311" eb="312">
      <t>ヒク</t>
    </rPh>
    <rPh sb="313" eb="315">
      <t>スイジュン</t>
    </rPh>
    <rPh sb="448" eb="450">
      <t>ヒカク</t>
    </rPh>
    <rPh sb="454" eb="456">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</si>
</sst>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7.0000000000000007E-2</c:v>
                </c:pt>
                <c:pt idx="1">
                  <c:v>0.09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F89-44F0-9B19-0404D83EFE4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0.38</c:v>
                </c:pt>
                <c:pt idx="1">
                  <c:v>0.01</c:v>
                </c:pt>
                <c:pt idx="2">
                  <c:v>0.11</c:v>
                </c:pt>
                <c:pt idx="3">
                  <c:v>0.1</c:v>
                </c:pt>
                <c:pt idx="4">
                  <c:v>0.09</c:v>
                </c:pt>
              </c:numCache>
            </c:numRef>
          </c:val>
          <c:smooth val="0"/>
          <c:extLst>
            <c:ext xmlns:c16="http://schemas.microsoft.com/office/drawing/2014/chart" uri="{C3380CC4-5D6E-409C-BE32-E72D297353CC}">
              <c16:uniqueId val="{00000001-BF89-44F0-9B19-0404D83EFE4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4A-4E55-BA86-0F39F8E275A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c:v>
                </c:pt>
                <c:pt idx="1">
                  <c:v>61.03</c:v>
                </c:pt>
                <c:pt idx="2">
                  <c:v>59.55</c:v>
                </c:pt>
                <c:pt idx="3">
                  <c:v>65.040000000000006</c:v>
                </c:pt>
                <c:pt idx="4">
                  <c:v>68.31</c:v>
                </c:pt>
              </c:numCache>
            </c:numRef>
          </c:val>
          <c:smooth val="0"/>
          <c:extLst>
            <c:ext xmlns:c16="http://schemas.microsoft.com/office/drawing/2014/chart" uri="{C3380CC4-5D6E-409C-BE32-E72D297353CC}">
              <c16:uniqueId val="{00000001-404A-4E55-BA86-0F39F8E275A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99.79</c:v>
                </c:pt>
                <c:pt idx="1">
                  <c:v>99.8</c:v>
                </c:pt>
                <c:pt idx="2">
                  <c:v>99.81</c:v>
                </c:pt>
                <c:pt idx="3">
                  <c:v>99.81</c:v>
                </c:pt>
                <c:pt idx="4">
                  <c:v>99.82</c:v>
                </c:pt>
              </c:numCache>
            </c:numRef>
          </c:val>
          <c:extLst>
            <c:ext xmlns:c16="http://schemas.microsoft.com/office/drawing/2014/chart" uri="{C3380CC4-5D6E-409C-BE32-E72D297353CC}">
              <c16:uniqueId val="{00000000-D389-4ED4-AE90-79F1249ADA8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86.78</c:v>
                </c:pt>
                <c:pt idx="1">
                  <c:v>86.83</c:v>
                </c:pt>
                <c:pt idx="2">
                  <c:v>87.14</c:v>
                </c:pt>
                <c:pt idx="3">
                  <c:v>92.55</c:v>
                </c:pt>
                <c:pt idx="4">
                  <c:v>92.62</c:v>
                </c:pt>
              </c:numCache>
            </c:numRef>
          </c:val>
          <c:smooth val="0"/>
          <c:extLst>
            <c:ext xmlns:c16="http://schemas.microsoft.com/office/drawing/2014/chart" uri="{C3380CC4-5D6E-409C-BE32-E72D297353CC}">
              <c16:uniqueId val="{00000001-D389-4ED4-AE90-79F1249ADA8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84.73</c:v>
                </c:pt>
                <c:pt idx="1">
                  <c:v>82.4</c:v>
                </c:pt>
                <c:pt idx="2">
                  <c:v>81.69</c:v>
                </c:pt>
                <c:pt idx="3">
                  <c:v>81.73</c:v>
                </c:pt>
                <c:pt idx="4">
                  <c:v>80.97</c:v>
                </c:pt>
              </c:numCache>
            </c:numRef>
          </c:val>
          <c:extLst>
            <c:ext xmlns:c16="http://schemas.microsoft.com/office/drawing/2014/chart" uri="{C3380CC4-5D6E-409C-BE32-E72D297353CC}">
              <c16:uniqueId val="{00000000-1ECB-4CA3-972F-164ADC8C009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CB-4CA3-972F-164ADC8C009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B4-4D38-8CE4-3891CDEAEEF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B4-4D38-8CE4-3891CDEAEEF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A8-4DED-9389-3EB4EB4390C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A8-4DED-9389-3EB4EB4390C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F5-40DF-B1CC-43D9C149169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F5-40DF-B1CC-43D9C149169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CF-4FB2-8F6B-0DDF284597E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CF-4FB2-8F6B-0DDF284597E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271.49</c:v>
                </c:pt>
                <c:pt idx="1">
                  <c:v>242.38</c:v>
                </c:pt>
                <c:pt idx="2">
                  <c:v>218.7</c:v>
                </c:pt>
                <c:pt idx="3">
                  <c:v>192.35</c:v>
                </c:pt>
                <c:pt idx="4">
                  <c:v>193.47</c:v>
                </c:pt>
              </c:numCache>
            </c:numRef>
          </c:val>
          <c:extLst>
            <c:ext xmlns:c16="http://schemas.microsoft.com/office/drawing/2014/chart" uri="{C3380CC4-5D6E-409C-BE32-E72D297353CC}">
              <c16:uniqueId val="{00000000-8053-4754-8A99-FC43E8D1323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1031.56</c:v>
                </c:pt>
                <c:pt idx="1">
                  <c:v>1053.93</c:v>
                </c:pt>
                <c:pt idx="2">
                  <c:v>1046.25</c:v>
                </c:pt>
                <c:pt idx="3">
                  <c:v>820.36</c:v>
                </c:pt>
                <c:pt idx="4">
                  <c:v>847.44</c:v>
                </c:pt>
              </c:numCache>
            </c:numRef>
          </c:val>
          <c:smooth val="0"/>
          <c:extLst>
            <c:ext xmlns:c16="http://schemas.microsoft.com/office/drawing/2014/chart" uri="{C3380CC4-5D6E-409C-BE32-E72D297353CC}">
              <c16:uniqueId val="{00000001-8053-4754-8A99-FC43E8D1323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85.44</c:v>
                </c:pt>
                <c:pt idx="1">
                  <c:v>86.36</c:v>
                </c:pt>
                <c:pt idx="2">
                  <c:v>86.55</c:v>
                </c:pt>
                <c:pt idx="3">
                  <c:v>86.04</c:v>
                </c:pt>
                <c:pt idx="4">
                  <c:v>88.21</c:v>
                </c:pt>
              </c:numCache>
            </c:numRef>
          </c:val>
          <c:extLst>
            <c:ext xmlns:c16="http://schemas.microsoft.com/office/drawing/2014/chart" uri="{C3380CC4-5D6E-409C-BE32-E72D297353CC}">
              <c16:uniqueId val="{00000000-6351-4E2F-A915-2FE513FE866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84.32</c:v>
                </c:pt>
                <c:pt idx="1">
                  <c:v>85.23</c:v>
                </c:pt>
                <c:pt idx="2">
                  <c:v>88.37</c:v>
                </c:pt>
                <c:pt idx="3">
                  <c:v>95.4</c:v>
                </c:pt>
                <c:pt idx="4">
                  <c:v>94.69</c:v>
                </c:pt>
              </c:numCache>
            </c:numRef>
          </c:val>
          <c:smooth val="0"/>
          <c:extLst>
            <c:ext xmlns:c16="http://schemas.microsoft.com/office/drawing/2014/chart" uri="{C3380CC4-5D6E-409C-BE32-E72D297353CC}">
              <c16:uniqueId val="{00000001-6351-4E2F-A915-2FE513FE866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150.18</c:v>
                </c:pt>
                <c:pt idx="1">
                  <c:v>150.08000000000001</c:v>
                </c:pt>
                <c:pt idx="2">
                  <c:v>151.25</c:v>
                </c:pt>
                <c:pt idx="3">
                  <c:v>151.31</c:v>
                </c:pt>
                <c:pt idx="4">
                  <c:v>144.94</c:v>
                </c:pt>
              </c:numCache>
            </c:numRef>
          </c:val>
          <c:extLst>
            <c:ext xmlns:c16="http://schemas.microsoft.com/office/drawing/2014/chart" uri="{C3380CC4-5D6E-409C-BE32-E72D297353CC}">
              <c16:uniqueId val="{00000000-89A7-47EF-9D63-85BAEDD88A0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188.12</c:v>
                </c:pt>
                <c:pt idx="1">
                  <c:v>185.7</c:v>
                </c:pt>
                <c:pt idx="2">
                  <c:v>178.11</c:v>
                </c:pt>
                <c:pt idx="3">
                  <c:v>163.19999999999999</c:v>
                </c:pt>
                <c:pt idx="4">
                  <c:v>159.78</c:v>
                </c:pt>
              </c:numCache>
            </c:numRef>
          </c:val>
          <c:smooth val="0"/>
          <c:extLst>
            <c:ext xmlns:c16="http://schemas.microsoft.com/office/drawing/2014/chart" uri="{C3380CC4-5D6E-409C-BE32-E72D297353CC}">
              <c16:uniqueId val="{00000001-89A7-47EF-9D63-85BAEDD88A0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Normal="100" workbookViewId="0">
      <selection activeCell="BI69" sqref="BI6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宮城県　富谷市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Bd1</v>
      </c>
      <c r="X8" s="78"/>
      <c r="Y8" s="78"/>
      <c r="Z8" s="78"/>
      <c r="AA8" s="78"/>
      <c r="AB8" s="78"/>
      <c r="AC8" s="78"/>
      <c r="AD8" s="79" t="str">
        <f>データ!$M$6</f>
        <v>非設置</v>
      </c>
      <c r="AE8" s="79"/>
      <c r="AF8" s="79"/>
      <c r="AG8" s="79"/>
      <c r="AH8" s="79"/>
      <c r="AI8" s="79"/>
      <c r="AJ8" s="79"/>
      <c r="AK8" s="3"/>
      <c r="AL8" s="75">
        <f>データ!S6</f>
        <v>52567</v>
      </c>
      <c r="AM8" s="75"/>
      <c r="AN8" s="75"/>
      <c r="AO8" s="75"/>
      <c r="AP8" s="75"/>
      <c r="AQ8" s="75"/>
      <c r="AR8" s="75"/>
      <c r="AS8" s="75"/>
      <c r="AT8" s="74">
        <f>データ!T6</f>
        <v>49.18</v>
      </c>
      <c r="AU8" s="74"/>
      <c r="AV8" s="74"/>
      <c r="AW8" s="74"/>
      <c r="AX8" s="74"/>
      <c r="AY8" s="74"/>
      <c r="AZ8" s="74"/>
      <c r="BA8" s="74"/>
      <c r="BB8" s="74">
        <f>データ!U6</f>
        <v>1068.8699999999999</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96.76</v>
      </c>
      <c r="Q10" s="74"/>
      <c r="R10" s="74"/>
      <c r="S10" s="74"/>
      <c r="T10" s="74"/>
      <c r="U10" s="74"/>
      <c r="V10" s="74"/>
      <c r="W10" s="74">
        <f>データ!Q6</f>
        <v>80.75</v>
      </c>
      <c r="X10" s="74"/>
      <c r="Y10" s="74"/>
      <c r="Z10" s="74"/>
      <c r="AA10" s="74"/>
      <c r="AB10" s="74"/>
      <c r="AC10" s="74"/>
      <c r="AD10" s="75">
        <f>データ!R6</f>
        <v>2420</v>
      </c>
      <c r="AE10" s="75"/>
      <c r="AF10" s="75"/>
      <c r="AG10" s="75"/>
      <c r="AH10" s="75"/>
      <c r="AI10" s="75"/>
      <c r="AJ10" s="75"/>
      <c r="AK10" s="2"/>
      <c r="AL10" s="75">
        <f>データ!V6</f>
        <v>50707</v>
      </c>
      <c r="AM10" s="75"/>
      <c r="AN10" s="75"/>
      <c r="AO10" s="75"/>
      <c r="AP10" s="75"/>
      <c r="AQ10" s="75"/>
      <c r="AR10" s="75"/>
      <c r="AS10" s="75"/>
      <c r="AT10" s="74">
        <f>データ!W6</f>
        <v>11.48</v>
      </c>
      <c r="AU10" s="74"/>
      <c r="AV10" s="74"/>
      <c r="AW10" s="74"/>
      <c r="AX10" s="74"/>
      <c r="AY10" s="74"/>
      <c r="AZ10" s="74"/>
      <c r="BA10" s="74"/>
      <c r="BB10" s="74">
        <f>データ!X6</f>
        <v>4416.99</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5" t="s">
        <v>26</v>
      </c>
      <c r="BM14" s="66"/>
      <c r="BN14" s="66"/>
      <c r="BO14" s="66"/>
      <c r="BP14" s="66"/>
      <c r="BQ14" s="66"/>
      <c r="BR14" s="66"/>
      <c r="BS14" s="66"/>
      <c r="BT14" s="66"/>
      <c r="BU14" s="66"/>
      <c r="BV14" s="66"/>
      <c r="BW14" s="66"/>
      <c r="BX14" s="66"/>
      <c r="BY14" s="66"/>
      <c r="BZ14" s="67"/>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68"/>
      <c r="BM15" s="69"/>
      <c r="BN15" s="69"/>
      <c r="BO15" s="69"/>
      <c r="BP15" s="69"/>
      <c r="BQ15" s="69"/>
      <c r="BR15" s="69"/>
      <c r="BS15" s="69"/>
      <c r="BT15" s="69"/>
      <c r="BU15" s="69"/>
      <c r="BV15" s="69"/>
      <c r="BW15" s="69"/>
      <c r="BX15" s="69"/>
      <c r="BY15" s="69"/>
      <c r="BZ15" s="7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uHKJxWhvChY5U0eZQkVvMW9e1vF6qFdE1bVnPUS7EFG9SVRotBOmk3umr4O0Z5cKvpL7I2bdfl0FZGkJJ7lZjg==" saltValue="IGpc6UOiknBrHjTg+afWN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3" t="s">
        <v>53</v>
      </c>
      <c r="I3" s="84"/>
      <c r="J3" s="84"/>
      <c r="K3" s="84"/>
      <c r="L3" s="84"/>
      <c r="M3" s="84"/>
      <c r="N3" s="84"/>
      <c r="O3" s="84"/>
      <c r="P3" s="84"/>
      <c r="Q3" s="84"/>
      <c r="R3" s="84"/>
      <c r="S3" s="84"/>
      <c r="T3" s="84"/>
      <c r="U3" s="84"/>
      <c r="V3" s="84"/>
      <c r="W3" s="84"/>
      <c r="X3" s="85"/>
      <c r="Y3" s="89"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55</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56</v>
      </c>
      <c r="B4" s="30"/>
      <c r="C4" s="30"/>
      <c r="D4" s="30"/>
      <c r="E4" s="30"/>
      <c r="F4" s="30"/>
      <c r="G4" s="30"/>
      <c r="H4" s="86"/>
      <c r="I4" s="87"/>
      <c r="J4" s="87"/>
      <c r="K4" s="87"/>
      <c r="L4" s="87"/>
      <c r="M4" s="87"/>
      <c r="N4" s="87"/>
      <c r="O4" s="87"/>
      <c r="P4" s="87"/>
      <c r="Q4" s="87"/>
      <c r="R4" s="87"/>
      <c r="S4" s="87"/>
      <c r="T4" s="87"/>
      <c r="U4" s="87"/>
      <c r="V4" s="87"/>
      <c r="W4" s="87"/>
      <c r="X4" s="88"/>
      <c r="Y4" s="82" t="s">
        <v>57</v>
      </c>
      <c r="Z4" s="82"/>
      <c r="AA4" s="82"/>
      <c r="AB4" s="82"/>
      <c r="AC4" s="82"/>
      <c r="AD4" s="82"/>
      <c r="AE4" s="82"/>
      <c r="AF4" s="82"/>
      <c r="AG4" s="82"/>
      <c r="AH4" s="82"/>
      <c r="AI4" s="82"/>
      <c r="AJ4" s="82" t="s">
        <v>58</v>
      </c>
      <c r="AK4" s="82"/>
      <c r="AL4" s="82"/>
      <c r="AM4" s="82"/>
      <c r="AN4" s="82"/>
      <c r="AO4" s="82"/>
      <c r="AP4" s="82"/>
      <c r="AQ4" s="82"/>
      <c r="AR4" s="82"/>
      <c r="AS4" s="82"/>
      <c r="AT4" s="82"/>
      <c r="AU4" s="82" t="s">
        <v>59</v>
      </c>
      <c r="AV4" s="82"/>
      <c r="AW4" s="82"/>
      <c r="AX4" s="82"/>
      <c r="AY4" s="82"/>
      <c r="AZ4" s="82"/>
      <c r="BA4" s="82"/>
      <c r="BB4" s="82"/>
      <c r="BC4" s="82"/>
      <c r="BD4" s="82"/>
      <c r="BE4" s="82"/>
      <c r="BF4" s="82" t="s">
        <v>60</v>
      </c>
      <c r="BG4" s="82"/>
      <c r="BH4" s="82"/>
      <c r="BI4" s="82"/>
      <c r="BJ4" s="82"/>
      <c r="BK4" s="82"/>
      <c r="BL4" s="82"/>
      <c r="BM4" s="82"/>
      <c r="BN4" s="82"/>
      <c r="BO4" s="82"/>
      <c r="BP4" s="82"/>
      <c r="BQ4" s="82" t="s">
        <v>61</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42161</v>
      </c>
      <c r="D6" s="33">
        <f t="shared" si="3"/>
        <v>47</v>
      </c>
      <c r="E6" s="33">
        <f t="shared" si="3"/>
        <v>17</v>
      </c>
      <c r="F6" s="33">
        <f t="shared" si="3"/>
        <v>1</v>
      </c>
      <c r="G6" s="33">
        <f t="shared" si="3"/>
        <v>0</v>
      </c>
      <c r="H6" s="33" t="str">
        <f t="shared" si="3"/>
        <v>宮城県　富谷市</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96.76</v>
      </c>
      <c r="Q6" s="34">
        <f t="shared" si="3"/>
        <v>80.75</v>
      </c>
      <c r="R6" s="34">
        <f t="shared" si="3"/>
        <v>2420</v>
      </c>
      <c r="S6" s="34">
        <f t="shared" si="3"/>
        <v>52567</v>
      </c>
      <c r="T6" s="34">
        <f t="shared" si="3"/>
        <v>49.18</v>
      </c>
      <c r="U6" s="34">
        <f t="shared" si="3"/>
        <v>1068.8699999999999</v>
      </c>
      <c r="V6" s="34">
        <f t="shared" si="3"/>
        <v>50707</v>
      </c>
      <c r="W6" s="34">
        <f t="shared" si="3"/>
        <v>11.48</v>
      </c>
      <c r="X6" s="34">
        <f t="shared" si="3"/>
        <v>4416.99</v>
      </c>
      <c r="Y6" s="35">
        <f>IF(Y7="",NA(),Y7)</f>
        <v>84.73</v>
      </c>
      <c r="Z6" s="35">
        <f t="shared" ref="Z6:AH6" si="4">IF(Z7="",NA(),Z7)</f>
        <v>82.4</v>
      </c>
      <c r="AA6" s="35">
        <f t="shared" si="4"/>
        <v>81.69</v>
      </c>
      <c r="AB6" s="35">
        <f t="shared" si="4"/>
        <v>81.73</v>
      </c>
      <c r="AC6" s="35">
        <f t="shared" si="4"/>
        <v>80.97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271.49</v>
      </c>
      <c r="BG6" s="35">
        <f t="shared" ref="BG6:BO6" si="7">IF(BG7="",NA(),BG7)</f>
        <v>242.38</v>
      </c>
      <c r="BH6" s="35">
        <f t="shared" si="7"/>
        <v>218.7</v>
      </c>
      <c r="BI6" s="35">
        <f t="shared" si="7"/>
        <v>192.35</v>
      </c>
      <c r="BJ6" s="35">
        <f t="shared" si="7"/>
        <v>193.47</v>
      </c>
      <c r="BK6" s="35">
        <f t="shared" si="7"/>
        <v>1031.56</v>
      </c>
      <c r="BL6" s="35">
        <f t="shared" si="7"/>
        <v>1053.93</v>
      </c>
      <c r="BM6" s="35">
        <f t="shared" si="7"/>
        <v>1046.25</v>
      </c>
      <c r="BN6" s="35">
        <f t="shared" si="7"/>
        <v>820.36</v>
      </c>
      <c r="BO6" s="35">
        <f t="shared" si="7"/>
        <v>847.44</v>
      </c>
      <c r="BP6" s="34" t="str">
        <f>IF(BP7="","",IF(BP7="-","【-】","【"&amp;SUBSTITUTE(TEXT(BP7,"#,##0.00"),"-","△")&amp;"】"))</f>
        <v>【682.51】</v>
      </c>
      <c r="BQ6" s="35">
        <f>IF(BQ7="",NA(),BQ7)</f>
        <v>85.44</v>
      </c>
      <c r="BR6" s="35">
        <f t="shared" ref="BR6:BZ6" si="8">IF(BR7="",NA(),BR7)</f>
        <v>86.36</v>
      </c>
      <c r="BS6" s="35">
        <f t="shared" si="8"/>
        <v>86.55</v>
      </c>
      <c r="BT6" s="35">
        <f t="shared" si="8"/>
        <v>86.04</v>
      </c>
      <c r="BU6" s="35">
        <f t="shared" si="8"/>
        <v>88.21</v>
      </c>
      <c r="BV6" s="35">
        <f t="shared" si="8"/>
        <v>84.32</v>
      </c>
      <c r="BW6" s="35">
        <f t="shared" si="8"/>
        <v>85.23</v>
      </c>
      <c r="BX6" s="35">
        <f t="shared" si="8"/>
        <v>88.37</v>
      </c>
      <c r="BY6" s="35">
        <f t="shared" si="8"/>
        <v>95.4</v>
      </c>
      <c r="BZ6" s="35">
        <f t="shared" si="8"/>
        <v>94.69</v>
      </c>
      <c r="CA6" s="34" t="str">
        <f>IF(CA7="","",IF(CA7="-","【-】","【"&amp;SUBSTITUTE(TEXT(CA7,"#,##0.00"),"-","△")&amp;"】"))</f>
        <v>【100.34】</v>
      </c>
      <c r="CB6" s="35">
        <f>IF(CB7="",NA(),CB7)</f>
        <v>150.18</v>
      </c>
      <c r="CC6" s="35">
        <f t="shared" ref="CC6:CK6" si="9">IF(CC7="",NA(),CC7)</f>
        <v>150.08000000000001</v>
      </c>
      <c r="CD6" s="35">
        <f t="shared" si="9"/>
        <v>151.25</v>
      </c>
      <c r="CE6" s="35">
        <f t="shared" si="9"/>
        <v>151.31</v>
      </c>
      <c r="CF6" s="35">
        <f t="shared" si="9"/>
        <v>144.94</v>
      </c>
      <c r="CG6" s="35">
        <f t="shared" si="9"/>
        <v>188.12</v>
      </c>
      <c r="CH6" s="35">
        <f t="shared" si="9"/>
        <v>185.7</v>
      </c>
      <c r="CI6" s="35">
        <f t="shared" si="9"/>
        <v>178.11</v>
      </c>
      <c r="CJ6" s="35">
        <f t="shared" si="9"/>
        <v>163.19999999999999</v>
      </c>
      <c r="CK6" s="35">
        <f t="shared" si="9"/>
        <v>159.78</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60</v>
      </c>
      <c r="CS6" s="35">
        <f t="shared" si="10"/>
        <v>61.03</v>
      </c>
      <c r="CT6" s="35">
        <f t="shared" si="10"/>
        <v>59.55</v>
      </c>
      <c r="CU6" s="35">
        <f t="shared" si="10"/>
        <v>65.040000000000006</v>
      </c>
      <c r="CV6" s="35">
        <f t="shared" si="10"/>
        <v>68.31</v>
      </c>
      <c r="CW6" s="34" t="str">
        <f>IF(CW7="","",IF(CW7="-","【-】","【"&amp;SUBSTITUTE(TEXT(CW7,"#,##0.00"),"-","△")&amp;"】"))</f>
        <v>【59.64】</v>
      </c>
      <c r="CX6" s="35">
        <f>IF(CX7="",NA(),CX7)</f>
        <v>99.79</v>
      </c>
      <c r="CY6" s="35">
        <f t="shared" ref="CY6:DG6" si="11">IF(CY7="",NA(),CY7)</f>
        <v>99.8</v>
      </c>
      <c r="CZ6" s="35">
        <f t="shared" si="11"/>
        <v>99.81</v>
      </c>
      <c r="DA6" s="35">
        <f t="shared" si="11"/>
        <v>99.81</v>
      </c>
      <c r="DB6" s="35">
        <f t="shared" si="11"/>
        <v>99.82</v>
      </c>
      <c r="DC6" s="35">
        <f t="shared" si="11"/>
        <v>86.78</v>
      </c>
      <c r="DD6" s="35">
        <f t="shared" si="11"/>
        <v>86.83</v>
      </c>
      <c r="DE6" s="35">
        <f t="shared" si="11"/>
        <v>87.14</v>
      </c>
      <c r="DF6" s="35">
        <f t="shared" si="11"/>
        <v>92.55</v>
      </c>
      <c r="DG6" s="35">
        <f t="shared" si="11"/>
        <v>92.62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7.0000000000000007E-2</v>
      </c>
      <c r="EF6" s="35">
        <f t="shared" ref="EF6:EN6" si="14">IF(EF7="",NA(),EF7)</f>
        <v>0.09</v>
      </c>
      <c r="EG6" s="34">
        <f t="shared" si="14"/>
        <v>0</v>
      </c>
      <c r="EH6" s="34">
        <f t="shared" si="14"/>
        <v>0</v>
      </c>
      <c r="EI6" s="34">
        <f t="shared" si="14"/>
        <v>0</v>
      </c>
      <c r="EJ6" s="35">
        <f t="shared" si="14"/>
        <v>0.38</v>
      </c>
      <c r="EK6" s="35">
        <f t="shared" si="14"/>
        <v>0.01</v>
      </c>
      <c r="EL6" s="35">
        <f t="shared" si="14"/>
        <v>0.11</v>
      </c>
      <c r="EM6" s="35">
        <f t="shared" si="14"/>
        <v>0.1</v>
      </c>
      <c r="EN6" s="35">
        <f t="shared" si="14"/>
        <v>0.09</v>
      </c>
      <c r="EO6" s="34" t="str">
        <f>IF(EO7="","",IF(EO7="-","【-】","【"&amp;SUBSTITUTE(TEXT(EO7,"#,##0.00"),"-","△")&amp;"】"))</f>
        <v>【0.22】</v>
      </c>
    </row>
    <row r="7" spans="1:145" s="36" customFormat="1" x14ac:dyDescent="0.15">
      <c r="A7" s="28"/>
      <c r="B7" s="37">
        <v>2019</v>
      </c>
      <c r="C7" s="37">
        <v>42161</v>
      </c>
      <c r="D7" s="37">
        <v>47</v>
      </c>
      <c r="E7" s="37">
        <v>17</v>
      </c>
      <c r="F7" s="37">
        <v>1</v>
      </c>
      <c r="G7" s="37">
        <v>0</v>
      </c>
      <c r="H7" s="37" t="s">
        <v>97</v>
      </c>
      <c r="I7" s="37" t="s">
        <v>98</v>
      </c>
      <c r="J7" s="37" t="s">
        <v>99</v>
      </c>
      <c r="K7" s="37" t="s">
        <v>100</v>
      </c>
      <c r="L7" s="37" t="s">
        <v>101</v>
      </c>
      <c r="M7" s="37" t="s">
        <v>102</v>
      </c>
      <c r="N7" s="38" t="s">
        <v>103</v>
      </c>
      <c r="O7" s="38" t="s">
        <v>104</v>
      </c>
      <c r="P7" s="38">
        <v>96.76</v>
      </c>
      <c r="Q7" s="38">
        <v>80.75</v>
      </c>
      <c r="R7" s="38">
        <v>2420</v>
      </c>
      <c r="S7" s="38">
        <v>52567</v>
      </c>
      <c r="T7" s="38">
        <v>49.18</v>
      </c>
      <c r="U7" s="38">
        <v>1068.8699999999999</v>
      </c>
      <c r="V7" s="38">
        <v>50707</v>
      </c>
      <c r="W7" s="38">
        <v>11.48</v>
      </c>
      <c r="X7" s="38">
        <v>4416.99</v>
      </c>
      <c r="Y7" s="38">
        <v>84.73</v>
      </c>
      <c r="Z7" s="38">
        <v>82.4</v>
      </c>
      <c r="AA7" s="38">
        <v>81.69</v>
      </c>
      <c r="AB7" s="38">
        <v>81.73</v>
      </c>
      <c r="AC7" s="38">
        <v>80.97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271.49</v>
      </c>
      <c r="BG7" s="38">
        <v>242.38</v>
      </c>
      <c r="BH7" s="38">
        <v>218.7</v>
      </c>
      <c r="BI7" s="38">
        <v>192.35</v>
      </c>
      <c r="BJ7" s="38">
        <v>193.47</v>
      </c>
      <c r="BK7" s="38">
        <v>1031.56</v>
      </c>
      <c r="BL7" s="38">
        <v>1053.93</v>
      </c>
      <c r="BM7" s="38">
        <v>1046.25</v>
      </c>
      <c r="BN7" s="38">
        <v>820.36</v>
      </c>
      <c r="BO7" s="38">
        <v>847.44</v>
      </c>
      <c r="BP7" s="38">
        <v>682.51</v>
      </c>
      <c r="BQ7" s="38">
        <v>85.44</v>
      </c>
      <c r="BR7" s="38">
        <v>86.36</v>
      </c>
      <c r="BS7" s="38">
        <v>86.55</v>
      </c>
      <c r="BT7" s="38">
        <v>86.04</v>
      </c>
      <c r="BU7" s="38">
        <v>88.21</v>
      </c>
      <c r="BV7" s="38">
        <v>84.32</v>
      </c>
      <c r="BW7" s="38">
        <v>85.23</v>
      </c>
      <c r="BX7" s="38">
        <v>88.37</v>
      </c>
      <c r="BY7" s="38">
        <v>95.4</v>
      </c>
      <c r="BZ7" s="38">
        <v>94.69</v>
      </c>
      <c r="CA7" s="38">
        <v>100.34</v>
      </c>
      <c r="CB7" s="38">
        <v>150.18</v>
      </c>
      <c r="CC7" s="38">
        <v>150.08000000000001</v>
      </c>
      <c r="CD7" s="38">
        <v>151.25</v>
      </c>
      <c r="CE7" s="38">
        <v>151.31</v>
      </c>
      <c r="CF7" s="38">
        <v>144.94</v>
      </c>
      <c r="CG7" s="38">
        <v>188.12</v>
      </c>
      <c r="CH7" s="38">
        <v>185.7</v>
      </c>
      <c r="CI7" s="38">
        <v>178.11</v>
      </c>
      <c r="CJ7" s="38">
        <v>163.19999999999999</v>
      </c>
      <c r="CK7" s="38">
        <v>159.78</v>
      </c>
      <c r="CL7" s="38">
        <v>136.15</v>
      </c>
      <c r="CM7" s="38" t="s">
        <v>103</v>
      </c>
      <c r="CN7" s="38" t="s">
        <v>103</v>
      </c>
      <c r="CO7" s="38" t="s">
        <v>103</v>
      </c>
      <c r="CP7" s="38" t="s">
        <v>103</v>
      </c>
      <c r="CQ7" s="38" t="s">
        <v>103</v>
      </c>
      <c r="CR7" s="38">
        <v>60</v>
      </c>
      <c r="CS7" s="38">
        <v>61.03</v>
      </c>
      <c r="CT7" s="38">
        <v>59.55</v>
      </c>
      <c r="CU7" s="38">
        <v>65.040000000000006</v>
      </c>
      <c r="CV7" s="38">
        <v>68.31</v>
      </c>
      <c r="CW7" s="38">
        <v>59.64</v>
      </c>
      <c r="CX7" s="38">
        <v>99.79</v>
      </c>
      <c r="CY7" s="38">
        <v>99.8</v>
      </c>
      <c r="CZ7" s="38">
        <v>99.81</v>
      </c>
      <c r="DA7" s="38">
        <v>99.81</v>
      </c>
      <c r="DB7" s="38">
        <v>99.82</v>
      </c>
      <c r="DC7" s="38">
        <v>86.78</v>
      </c>
      <c r="DD7" s="38">
        <v>86.83</v>
      </c>
      <c r="DE7" s="38">
        <v>87.14</v>
      </c>
      <c r="DF7" s="38">
        <v>92.55</v>
      </c>
      <c r="DG7" s="38">
        <v>92.62</v>
      </c>
      <c r="DH7" s="38">
        <v>95.35</v>
      </c>
      <c r="DI7" s="38"/>
      <c r="DJ7" s="38"/>
      <c r="DK7" s="38"/>
      <c r="DL7" s="38"/>
      <c r="DM7" s="38"/>
      <c r="DN7" s="38"/>
      <c r="DO7" s="38"/>
      <c r="DP7" s="38"/>
      <c r="DQ7" s="38"/>
      <c r="DR7" s="38"/>
      <c r="DS7" s="38"/>
      <c r="DT7" s="38"/>
      <c r="DU7" s="38"/>
      <c r="DV7" s="38"/>
      <c r="DW7" s="38"/>
      <c r="DX7" s="38"/>
      <c r="DY7" s="38"/>
      <c r="DZ7" s="38"/>
      <c r="EA7" s="38"/>
      <c r="EB7" s="38"/>
      <c r="EC7" s="38"/>
      <c r="ED7" s="38"/>
      <c r="EE7" s="38">
        <v>7.0000000000000007E-2</v>
      </c>
      <c r="EF7" s="38">
        <v>0.09</v>
      </c>
      <c r="EG7" s="38">
        <v>0</v>
      </c>
      <c r="EH7" s="38">
        <v>0</v>
      </c>
      <c r="EI7" s="38">
        <v>0</v>
      </c>
      <c r="EJ7" s="38">
        <v>0.38</v>
      </c>
      <c r="EK7" s="38">
        <v>0.01</v>
      </c>
      <c r="EL7" s="38">
        <v>0.11</v>
      </c>
      <c r="EM7" s="38">
        <v>0.1</v>
      </c>
      <c r="EN7" s="38">
        <v>0.09</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2021-01-25T08:09:55Z</cp:lastPrinted>
  <dcterms:created xsi:type="dcterms:W3CDTF">2020-12-04T02:42:37Z</dcterms:created>
  <dcterms:modified xsi:type="dcterms:W3CDTF">2021-02-01T08:44:22Z</dcterms:modified>
  <cp:category/>
</cp:coreProperties>
</file>