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omiyaoa-flsv\財政課\06 財務係一般\各種照会関係\R07文書（R7と名が付く、又はR6発生のファイル）\R80311〆令和６年度財政状況資料集の作成・公表について\回答\"/>
    </mc:Choice>
  </mc:AlternateContent>
  <xr:revisionPtr revIDLastSave="0" documentId="13_ncr:1_{FAF78370-4262-49CF-9C5B-EE851DC43CFC}"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E38" i="10"/>
  <c r="AM38" i="10"/>
  <c r="U38" i="10"/>
  <c r="C38" i="10"/>
  <c r="CO37" i="10"/>
  <c r="BW37" i="10"/>
  <c r="BE37" i="10"/>
  <c r="AM37" i="10"/>
  <c r="U37" i="10"/>
  <c r="C37" i="10"/>
  <c r="CO36" i="10"/>
  <c r="BW36" i="10"/>
  <c r="BE36" i="10"/>
  <c r="AM36" i="10"/>
  <c r="C36" i="10"/>
  <c r="CO35" i="10"/>
  <c r="BW35" i="10"/>
  <c r="BE35" i="10"/>
  <c r="BW34" i="10"/>
  <c r="BE34" i="10"/>
  <c r="C34" i="10"/>
  <c r="BW40" i="10" l="1"/>
  <c r="BW41" i="10" s="1"/>
  <c r="BW42" i="10" s="1"/>
  <c r="CO34" i="10"/>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<sst xmlns="http://schemas.openxmlformats.org/spreadsheetml/2006/main" count="1098" uniqueCount="558">
  <si>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</si>
  <si>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</si>
  <si>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</si>
  <si>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</si>
  <si>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</si>
  <si>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</si>
  <si>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</si>
  <si>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</si>
  <si>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</si>
  <si>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</si>
  <si>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</si>
  <si>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</si>
  <si>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</si>
  <si>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</si>
  <si>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</si>
  <si>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</si>
  <si>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</si>
  <si>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</si>
  <si>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</si>
  <si>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</si>
  <si>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</si>
  <si>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</si>
  <si>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</si>
  <si>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</si>
  <si>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</si>
  <si>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</si>
  <si>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</si>
  <si>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</si>
  <si>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</si>
  <si>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</si>
  <si>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</si>
  <si>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</si>
  <si>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</si>
  <si>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</si>
  <si>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</si>
  <si>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</si>
  <si>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</si>
  <si>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</si>
  <si>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</si>
  <si>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</si>
  <si>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</si>
  <si>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</si>
  <si>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</si>
  <si>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</si>
  <si>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</si>
  <si>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</si>
  <si>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</si>
  <si>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</si>
  <si>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</si>
  <si>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</si>
  <si>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</si>
  <si>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</si>
  <si>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</si>
  <si>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</si>
  <si>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</si>
  <si>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</si>
  <si>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</si>
  <si>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</si>
  <si>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</si>
  <si>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</si>
  <si>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</si>
  <si>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</si>
  <si>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</si>
  <si>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</si>
  <si>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</si>
  <si>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</si>
  <si>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</si>
  <si>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</si>
  <si>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</si>
  <si>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</si>
  <si>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</si>
  <si>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</si>
  <si>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</si>
  <si>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</si>
  <si>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</si>
  <si>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</si>
  <si>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</si>
  <si>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</si>
  <si>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</si>
  <si>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</si>
  <si>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</si>
  <si>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</si>
  <si>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</si>
  <si>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</si>
  <si>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</si>
  <si>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</si>
  <si>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</si>
  <si>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</si>
  <si>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</si>
  <si>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</si>
  <si>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</si>
  <si>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</si>
  <si>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</si>
  <si>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</si>
  <si>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富谷市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</si>
  <si>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</si>
  <si>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</si>
  <si>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</si>
  <si>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</si>
  <si>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</si>
  <si>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</si>
  <si>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</si>
  <si>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</si>
  <si>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</si>
  <si>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</si>
  <si>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</si>
  <si>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</si>
  <si>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</si>
  <si>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</si>
  <si>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</si>
  <si>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</si>
  <si>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</si>
  <si>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</si>
  <si>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</si>
  <si>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</si>
  <si>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</si>
  <si>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</si>
  <si>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</si>
  <si>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</si>
  <si>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</si>
  <si>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</si>
  <si>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</si>
  <si>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</si>
  <si>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</si>
  <si>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</si>
  <si>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</si>
  <si>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</si>
  <si>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</si>
  <si>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</si>
  <si>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</si>
  <si>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</si>
  <si>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</si>
  <si>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</si>
  <si>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</si>
  <si>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</si>
  <si>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</si>
  <si>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</si>
  <si>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</si>
  <si>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</si>
  <si>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</si>
  <si>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</si>
  <si>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</si>
  <si>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</si>
  <si>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</si>
  <si>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</si>
  <si>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</si>
  <si>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</si>
  <si>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</si>
  <si>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</si>
  <si>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</si>
  <si>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</si>
  <si>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</si>
  <si>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</si>
  <si>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</si>
  <si>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</si>
  <si>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</si>
  <si>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</si>
  <si>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</si>
  <si>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</si>
  <si>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</si>
  <si>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</si>
  <si>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</si>
  <si>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</si>
  <si>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</si>
  <si>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</si>
  <si>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</si>
  <si>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</si>
  <si>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</si>
  <si>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</si>
  <si>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</si>
  <si>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</si>
  <si>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</si>
  <si>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</si>
  <si>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</si>
  <si>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</si>
  <si>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</si>
  <si>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</si>
  <si>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</si>
  <si>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</si>
  <si>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</si>
  <si>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</si>
  <si>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</si>
  <si>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</si>
  <si>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</si>
  <si>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</si>
  <si>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</si>
  <si>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</si>
  <si>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</si>
  <si>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</si>
  <si>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</si>
  <si>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</si>
  <si>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</si>
  <si>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</si>
  <si>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</si>
  <si>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</si>
  <si>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</si>
  <si>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</si>
  <si>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</si>
  <si>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</si>
  <si>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</si>
  <si>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</si>
  <si>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</si>
  <si>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宮城県富谷市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</si>
  <si>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</si>
  <si>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</si>
  <si>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</si>
  <si>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</si>
  <si>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</si>
  <si>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</si>
  <si>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</si>
  <si>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</si>
  <si>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</si>
  <si>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</si>
  <si>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</si>
  <si>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</si>
  <si>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</si>
  <si>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</si>
  <si>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</si>
  <si>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</si>
  <si>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</si>
  <si>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</si>
  <si>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</si>
  <si>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</si>
  <si>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</si>
  <si>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</si>
  <si>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</si>
  <si>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</si>
  <si>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</si>
  <si>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</si>
  <si>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</si>
  <si>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</si>
  <si>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</si>
  <si>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</si>
  <si>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</si>
  <si>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</si>
  <si>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</si>
  <si>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</si>
  <si>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</si>
  <si>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</si>
  <si>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</si>
  <si>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</si>
  <si>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</si>
  <si>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</si>
  <si>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</si>
  <si>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</si>
  <si>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</si>
  <si>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</si>
  <si>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</si>
  <si>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</si>
  <si>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</si>
  <si>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</si>
  <si>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</si>
  <si>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</si>
  <si>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</si>
  <si>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</si>
  <si>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</si>
  <si>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</si>
  <si>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</si>
  <si>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</si>
  <si>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</si>
  <si>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</si>
  <si>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</si>
  <si>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</si>
  <si>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</si>
  <si>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</si>
  <si>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</si>
  <si>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</si>
  <si>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</si>
  <si>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</si>
  <si>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</si>
  <si>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</si>
  <si>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</si>
  <si>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</si>
  <si>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</si>
  <si>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</si>
  <si>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</si>
  <si>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</si>
  <si>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</si>
  <si>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</si>
  <si>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</si>
  <si>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</si>
  <si>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</si>
  <si>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</si>
  <si>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</si>
  <si>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</si>
  <si>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</si>
  <si>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</si>
  <si>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</si>
  <si>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</si>
  <si>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</si>
  <si>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</si>
  <si>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</si>
  <si>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</si>
  <si>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</si>
  <si>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</si>
  <si>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</si>
  <si>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</si>
  <si>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</si>
  <si>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</si>
  <si>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</si>
  <si>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</si>
  <si>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</si>
  <si>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</si>
  <si>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</si>
  <si>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</si>
  <si>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</si>
  <si>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</si>
  <si>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</si>
  <si>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</si>
  <si>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</si>
  <si>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</si>
  <si>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</si>
  <si>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</si>
  <si>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</si>
  <si>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</si>
  <si>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</si>
  <si>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</si>
  <si>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</si>
  <si>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</si>
  <si>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</si>
  <si>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</si>
  <si>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</si>
  <si>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</si>
  <si>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</si>
  <si>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</si>
  <si>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</si>
  <si>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</si>
  <si>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</si>
  <si>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</si>
  <si>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</si>
  <si>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</si>
  <si>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</si>
  <si>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</si>
  <si>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</si>
  <si>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</si>
  <si>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</si>
  <si>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</si>
  <si>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</si>
  <si>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</si>
  <si>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</si>
  <si>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</si>
  <si>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</si>
  <si>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</si>
  <si>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</si>
  <si>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</si>
  <si>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</si>
  <si>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</si>
  <si>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</si>
  <si>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</si>
  <si>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</si>
  <si>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</si>
  <si>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</si>
  <si>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宮城県富谷市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</si>
  <si>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</si>
  <si>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</si>
  <si>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</si>
  <si>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</si>
  <si>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</si>
  <si>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</si>
  <si>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</si>
  <si>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</si>
  <si>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</si>
  <si>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</si>
  <si>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</si>
  <si>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</si>
  <si>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</si>
  <si>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</si>
  <si>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</si>
  <si>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</si>
  <si>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</si>
  <si>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</si>
  <si>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</si>
  <si>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</si>
  <si>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富谷市市営墓地特別会計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</si>
  <si>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</si>
  <si>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</si>
  <si>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</si>
  <si>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</si>
  <si>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</si>
  <si>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</si>
  <si>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</si>
  <si>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</si>
  <si>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</si>
  <si>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</si>
  <si>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</si>
  <si>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</si>
  <si>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</si>
  <si>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富谷市国民健康保険特別会計</t>
    <phoneticPr fontId="5"/>
  </si>
  <si>
    <t>富谷市介護保険特別会計</t>
    <phoneticPr fontId="5"/>
  </si>
  <si>
    <t>富谷市後期高齢者医療特別会計</t>
    <phoneticPr fontId="5"/>
  </si>
  <si>
    <t>富谷市下水道事業会計</t>
    <phoneticPr fontId="5"/>
  </si>
  <si>
    <t>法適用企業</t>
    <phoneticPr fontId="5"/>
  </si>
  <si>
    <t>富谷市水道事業会計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</si>
  <si>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</si>
  <si>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</si>
  <si>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</si>
  <si>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</si>
  <si>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</si>
  <si>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</si>
  <si>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</si>
  <si>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</si>
  <si>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</si>
  <si>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</si>
  <si>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</si>
  <si>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</si>
  <si>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</si>
  <si>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</si>
  <si>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</si>
  <si>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</si>
  <si>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</si>
  <si>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</si>
  <si>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</si>
  <si>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</si>
  <si>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</si>
  <si>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</si>
  <si>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</si>
  <si>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</si>
  <si>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</si>
  <si>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</si>
  <si>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</si>
  <si>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</si>
  <si>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</si>
  <si>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</si>
  <si>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</si>
  <si>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</si>
  <si>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</si>
  <si>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</si>
  <si>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</si>
  <si>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</si>
  <si>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</si>
  <si>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</si>
  <si>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</si>
  <si>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</si>
  <si>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</si>
  <si>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</si>
  <si>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</si>
  <si>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</si>
  <si>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</si>
  <si>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</si>
  <si>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</si>
  <si>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</si>
  <si>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</si>
  <si>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</si>
  <si>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</si>
  <si>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</si>
  <si>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</si>
  <si>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</si>
  <si>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</si>
  <si>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</si>
  <si>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</si>
  <si>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</si>
  <si>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</si>
  <si>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</si>
  <si>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</si>
  <si>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</si>
  <si>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</si>
  <si>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</si>
  <si>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</si>
  <si>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</si>
  <si>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</si>
  <si>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</si>
  <si>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</si>
  <si>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</si>
  <si>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</si>
  <si>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</si>
  <si>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</si>
  <si>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</si>
  <si>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</si>
  <si>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</si>
  <si>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</si>
  <si>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</si>
  <si>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</si>
  <si>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</si>
  <si>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</si>
  <si>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</si>
  <si>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</si>
  <si>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</si>
  <si>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</si>
  <si>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</si>
  <si>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</si>
  <si>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</si>
  <si>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</si>
  <si>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</si>
  <si>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</si>
  <si>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</si>
  <si>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</si>
  <si>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</si>
  <si>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</si>
  <si>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</si>
  <si>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</si>
  <si>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</si>
  <si>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</si>
  <si>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</si>
  <si>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</si>
  <si>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</si>
  <si>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</si>
  <si>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</si>
  <si>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</si>
  <si>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</si>
  <si>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</si>
  <si>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</si>
  <si>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</si>
  <si>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</si>
  <si>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</si>
  <si>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</si>
  <si>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</si>
  <si>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</si>
  <si>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</si>
  <si>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</si>
  <si>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</si>
  <si>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</si>
  <si>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</si>
  <si>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</si>
  <si>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</si>
  <si>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</si>
  <si>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</si>
  <si>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</si>
  <si>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</si>
  <si>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</si>
  <si>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</si>
  <si>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</si>
  <si>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</si>
  <si>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</si>
  <si>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</si>
  <si>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</si>
  <si>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</si>
  <si>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</si>
  <si>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</si>
  <si>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6.76</t>
  </si>
  <si>
    <t>富谷市水道事業会計</t>
  </si>
  <si>
    <t>一般会計</t>
  </si>
  <si>
    <t>富谷市下水道事業会計</t>
  </si>
  <si>
    <t>富谷市介護保険特別会計</t>
  </si>
  <si>
    <t>富谷市国民健康保険特別会計</t>
  </si>
  <si>
    <t>富谷市後期高齢者医療特別会計</t>
  </si>
  <si>
    <t>富谷市市営墓地特別会計</t>
  </si>
  <si>
    <t>その他会計（赤字）</t>
  </si>
  <si>
    <t>その他会計（黒字）</t>
  </si>
  <si>
    <t>R02</t>
    <phoneticPr fontId="5"/>
  </si>
  <si>
    <t>R03</t>
    <phoneticPr fontId="5"/>
  </si>
  <si>
    <t>R04</t>
    <phoneticPr fontId="5"/>
  </si>
  <si>
    <t>R05</t>
    <phoneticPr fontId="5"/>
  </si>
  <si>
    <t>R06</t>
    <phoneticPr fontId="5"/>
  </si>
  <si>
    <t>-</t>
    <phoneticPr fontId="2"/>
  </si>
  <si>
    <t>黒川行政事務組合</t>
    <rPh sb="0" eb="2">
      <t>クロカワ</t>
    </rPh>
    <rPh sb="2" eb="4">
      <t>ギョウセイ</t>
    </rPh>
    <rPh sb="4" eb="8">
      <t>ジムクミアイ</t>
    </rPh>
    <phoneticPr fontId="2"/>
  </si>
  <si>
    <t>黒川行政事務組合：病院事業会計</t>
    <rPh sb="0" eb="2">
      <t>クロカワ</t>
    </rPh>
    <rPh sb="2" eb="4">
      <t>ギョウセイ</t>
    </rPh>
    <rPh sb="4" eb="8">
      <t>ジムクミアイ</t>
    </rPh>
    <rPh sb="9" eb="11">
      <t>ビョウイン</t>
    </rPh>
    <rPh sb="11" eb="15">
      <t>ジギョウカイケイ</t>
    </rPh>
    <phoneticPr fontId="2"/>
  </si>
  <si>
    <t>黒川行政事務組合：介護事業会計</t>
    <rPh sb="0" eb="2">
      <t>クロカワ</t>
    </rPh>
    <rPh sb="2" eb="4">
      <t>ギョウセイ</t>
    </rPh>
    <rPh sb="4" eb="8">
      <t>ジムクミアイ</t>
    </rPh>
    <rPh sb="9" eb="11">
      <t>カイゴ</t>
    </rPh>
    <rPh sb="11" eb="15">
      <t>ジギョウカイケイ</t>
    </rPh>
    <phoneticPr fontId="2"/>
  </si>
  <si>
    <t>宮城県市町村職員退職手当組合</t>
    <rPh sb="0" eb="3">
      <t>ミヤギケン</t>
    </rPh>
    <rPh sb="3" eb="6">
      <t>シチョウソン</t>
    </rPh>
    <rPh sb="6" eb="8">
      <t>ショクイン</t>
    </rPh>
    <rPh sb="8" eb="10">
      <t>タイショク</t>
    </rPh>
    <rPh sb="10" eb="14">
      <t>テアテクミアイ</t>
    </rPh>
    <phoneticPr fontId="2"/>
  </si>
  <si>
    <t>宮城県市町村自治振興センター</t>
    <rPh sb="0" eb="3">
      <t>ミヤギケン</t>
    </rPh>
    <rPh sb="3" eb="6">
      <t>シチョウソン</t>
    </rPh>
    <rPh sb="6" eb="8">
      <t>ジチ</t>
    </rPh>
    <rPh sb="8" eb="10">
      <t>シンコウ</t>
    </rPh>
    <phoneticPr fontId="2"/>
  </si>
  <si>
    <t>吉田川流域溜池大和町外3市3ヶ町村組合</t>
    <rPh sb="0" eb="2">
      <t>ヨシダ</t>
    </rPh>
    <rPh sb="2" eb="3">
      <t>カワ</t>
    </rPh>
    <rPh sb="3" eb="5">
      <t>リュウイキ</t>
    </rPh>
    <rPh sb="5" eb="7">
      <t>タメイケ</t>
    </rPh>
    <rPh sb="7" eb="10">
      <t>タイワチョウ</t>
    </rPh>
    <rPh sb="10" eb="11">
      <t>ホカ</t>
    </rPh>
    <rPh sb="12" eb="13">
      <t>シ</t>
    </rPh>
    <rPh sb="15" eb="16">
      <t>チョウ</t>
    </rPh>
    <rPh sb="16" eb="17">
      <t>ムラ</t>
    </rPh>
    <rPh sb="17" eb="19">
      <t>クミアイ</t>
    </rPh>
    <phoneticPr fontId="2"/>
  </si>
  <si>
    <t>宮城県後期高齢者医療広域連合</t>
    <rPh sb="0" eb="3">
      <t>ミヤギケン</t>
    </rPh>
    <rPh sb="3" eb="8">
      <t>コウキコウレイシャ</t>
    </rPh>
    <rPh sb="8" eb="10">
      <t>イリョウ</t>
    </rPh>
    <rPh sb="10" eb="12">
      <t>コウイキ</t>
    </rPh>
    <rPh sb="12" eb="14">
      <t>レンゴウ</t>
    </rPh>
    <phoneticPr fontId="2"/>
  </si>
  <si>
    <t>宮城県後期高齢者医療事業会計</t>
    <rPh sb="0" eb="3">
      <t>ミヤギケン</t>
    </rPh>
    <rPh sb="3" eb="8">
      <t>コウキコウレイシャ</t>
    </rPh>
    <rPh sb="8" eb="10">
      <t>イリョウ</t>
    </rPh>
    <rPh sb="10" eb="12">
      <t>ジギョウ</t>
    </rPh>
    <rPh sb="12" eb="14">
      <t>カイケイ</t>
    </rPh>
    <phoneticPr fontId="2"/>
  </si>
  <si>
    <t>ユーマイタウン施設整備基金</t>
    <rPh sb="7" eb="9">
      <t>シセツ</t>
    </rPh>
    <rPh sb="9" eb="11">
      <t>セイビ</t>
    </rPh>
    <rPh sb="11" eb="13">
      <t>キキン</t>
    </rPh>
    <phoneticPr fontId="5"/>
  </si>
  <si>
    <t>庁舎整備基金</t>
    <rPh sb="0" eb="2">
      <t>チョウシャ</t>
    </rPh>
    <rPh sb="2" eb="4">
      <t>セイビ</t>
    </rPh>
    <rPh sb="4" eb="6">
      <t>キキン</t>
    </rPh>
    <phoneticPr fontId="5"/>
  </si>
  <si>
    <t>ふるさと富谷創造基金</t>
    <rPh sb="4" eb="6">
      <t>トミヤ</t>
    </rPh>
    <rPh sb="6" eb="8">
      <t>ソウゾウ</t>
    </rPh>
    <rPh sb="8" eb="10">
      <t>キキン</t>
    </rPh>
    <phoneticPr fontId="5"/>
  </si>
  <si>
    <t>長寿社会福祉基金</t>
    <rPh sb="0" eb="2">
      <t>チョウジュ</t>
    </rPh>
    <rPh sb="2" eb="4">
      <t>シャカイ</t>
    </rPh>
    <rPh sb="4" eb="6">
      <t>フクシ</t>
    </rPh>
    <rPh sb="6" eb="8">
      <t>キキン</t>
    </rPh>
    <phoneticPr fontId="5"/>
  </si>
  <si>
    <t>市営墓地等管理運営基金</t>
    <rPh sb="0" eb="2">
      <t>シエイ</t>
    </rPh>
    <rPh sb="2" eb="4">
      <t>ボチ</t>
    </rPh>
    <rPh sb="4" eb="5">
      <t>トウ</t>
    </rPh>
    <rPh sb="5" eb="7">
      <t>カンリ</t>
    </rPh>
    <rPh sb="7" eb="11">
      <t>ウンエイキキン</t>
    </rPh>
    <phoneticPr fontId="38"/>
  </si>
  <si>
    <t>宮城県市町村非常勤消防団員補償報償組合</t>
    <rPh sb="0" eb="3">
      <t>ミヤギケン</t>
    </rPh>
    <rPh sb="3" eb="6">
      <t>シチョウソン</t>
    </rPh>
    <rPh sb="6" eb="9">
      <t>ヒジョウキン</t>
    </rPh>
    <rPh sb="9" eb="11">
      <t>ショウボウ</t>
    </rPh>
    <rPh sb="11" eb="13">
      <t>ダンイン</t>
    </rPh>
    <rPh sb="13" eb="17">
      <t>ホショウホウショウ</t>
    </rPh>
    <rPh sb="17" eb="19">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</si>
</sst>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FFD-4243-965D-C281BB3657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19014</c:v>
                </c:pt>
                <c:pt idx="1">
                  <c:v>36490</c:v>
                </c:pt>
                <c:pt idx="2">
                  <c:v>22538</c:v>
                </c:pt>
                <c:pt idx="3">
                  <c:v>50459</c:v>
                </c:pt>
                <c:pt idx="4">
                  <c:v>65789</c:v>
                </c:pt>
              </c:numCache>
            </c:numRef>
          </c:val>
          <c:smooth val="0"/>
          <c:extLst>
            <c:ext xmlns:c16="http://schemas.microsoft.com/office/drawing/2014/chart" uri="{C3380CC4-5D6E-409C-BE32-E72D297353CC}">
              <c16:uniqueId val="{00000001-CFFD-4243-965D-C281BB3657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10.029999999999999</c:v>
                </c:pt>
                <c:pt idx="1">
                  <c:v>10.17</c:v>
                </c:pt>
                <c:pt idx="2">
                  <c:v>15.16</c:v>
                </c:pt>
                <c:pt idx="3">
                  <c:v>11.6</c:v>
                </c:pt>
                <c:pt idx="4">
                  <c:v>10.71</c:v>
                </c:pt>
              </c:numCache>
            </c:numRef>
          </c:val>
          <c:extLst>
            <c:ext xmlns:c16="http://schemas.microsoft.com/office/drawing/2014/chart" uri="{C3380CC4-5D6E-409C-BE32-E72D297353CC}">
              <c16:uniqueId val="{00000000-D74B-4DA8-8CE9-FD270A0F01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47.89</c:v>
                </c:pt>
                <c:pt idx="1">
                  <c:v>47.94</c:v>
                </c:pt>
                <c:pt idx="2">
                  <c:v>49.65</c:v>
                </c:pt>
                <c:pt idx="3">
                  <c:v>45.66</c:v>
                </c:pt>
                <c:pt idx="4">
                  <c:v>45.25</c:v>
                </c:pt>
              </c:numCache>
            </c:numRef>
          </c:val>
          <c:extLst>
            <c:ext xmlns:c16="http://schemas.microsoft.com/office/drawing/2014/chart" uri="{C3380CC4-5D6E-409C-BE32-E72D297353CC}">
              <c16:uniqueId val="{00000001-D74B-4DA8-8CE9-FD270A0F012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3.13</c:v>
                </c:pt>
                <c:pt idx="1">
                  <c:v>3.99</c:v>
                </c:pt>
                <c:pt idx="2">
                  <c:v>5.67</c:v>
                </c:pt>
                <c:pt idx="3">
                  <c:v>-6.76</c:v>
                </c:pt>
                <c:pt idx="4">
                  <c:v>1.43</c:v>
                </c:pt>
              </c:numCache>
            </c:numRef>
          </c:val>
          <c:smooth val="0"/>
          <c:extLst>
            <c:ext xmlns:c16="http://schemas.microsoft.com/office/drawing/2014/chart" uri="{C3380CC4-5D6E-409C-BE32-E72D297353CC}">
              <c16:uniqueId val="{00000002-D74B-4DA8-8CE9-FD270A0F012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214-4FCF-B807-4752A06056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14-4FCF-B807-4752A060567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214-4FCF-B807-4752A060567E}"/>
            </c:ext>
          </c:extLst>
        </c:ser>
        <c:ser>
          <c:idx val="3"/>
          <c:order val="3"/>
          <c:tx>
            <c:strRef>
              <c:f>データシート!$A$30</c:f>
              <c:strCache>
                <c:ptCount val="1"/>
                <c:pt idx="0">
                  <c:v>富谷市市営墓地特別会計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9214-4FCF-B807-4752A060567E}"/>
            </c:ext>
          </c:extLst>
        </c:ser>
        <c:ser>
          <c:idx val="4"/>
          <c:order val="4"/>
          <c:tx>
            <c:strRef>
              <c:f>データシート!$A$31</c:f>
              <c:strCache>
                <c:ptCount val="1"/>
                <c:pt idx="0">
                  <c:v>富谷市後期高齢者医療特別会計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0.08</c:v>
                </c:pt>
                <c:pt idx="4">
                  <c:v>#N/A</c:v>
                </c:pt>
                <c:pt idx="5">
                  <c:v>0.1</c:v>
                </c:pt>
                <c:pt idx="6">
                  <c:v>#N/A</c:v>
                </c:pt>
                <c:pt idx="7">
                  <c:v>0.11</c:v>
                </c:pt>
                <c:pt idx="8">
                  <c:v>#N/A</c:v>
                </c:pt>
                <c:pt idx="9">
                  <c:v>0.13</c:v>
                </c:pt>
              </c:numCache>
            </c:numRef>
          </c:val>
          <c:extLst>
            <c:ext xmlns:c16="http://schemas.microsoft.com/office/drawing/2014/chart" uri="{C3380CC4-5D6E-409C-BE32-E72D297353CC}">
              <c16:uniqueId val="{00000004-9214-4FCF-B807-4752A060567E}"/>
            </c:ext>
          </c:extLst>
        </c:ser>
        <c:ser>
          <c:idx val="5"/>
          <c:order val="5"/>
          <c:tx>
            <c:strRef>
              <c:f>データシート!$A$32</c:f>
              <c:strCache>
                <c:ptCount val="1"/>
                <c:pt idx="0">
                  <c:v>富谷市国民健康保険特別会計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0.27</c:v>
                </c:pt>
                <c:pt idx="2">
                  <c:v>#N/A</c:v>
                </c:pt>
                <c:pt idx="3">
                  <c:v>0.56000000000000005</c:v>
                </c:pt>
                <c:pt idx="4">
                  <c:v>#N/A</c:v>
                </c:pt>
                <c:pt idx="5">
                  <c:v>0.36</c:v>
                </c:pt>
                <c:pt idx="6">
                  <c:v>#N/A</c:v>
                </c:pt>
                <c:pt idx="7">
                  <c:v>0.3</c:v>
                </c:pt>
                <c:pt idx="8">
                  <c:v>#N/A</c:v>
                </c:pt>
                <c:pt idx="9">
                  <c:v>0.24</c:v>
                </c:pt>
              </c:numCache>
            </c:numRef>
          </c:val>
          <c:extLst>
            <c:ext xmlns:c16="http://schemas.microsoft.com/office/drawing/2014/chart" uri="{C3380CC4-5D6E-409C-BE32-E72D297353CC}">
              <c16:uniqueId val="{00000005-9214-4FCF-B807-4752A060567E}"/>
            </c:ext>
          </c:extLst>
        </c:ser>
        <c:ser>
          <c:idx val="6"/>
          <c:order val="6"/>
          <c:tx>
            <c:strRef>
              <c:f>データシート!$A$33</c:f>
              <c:strCache>
                <c:ptCount val="1"/>
                <c:pt idx="0">
                  <c:v>富谷市介護保険特別会計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1.57</c:v>
                </c:pt>
                <c:pt idx="2">
                  <c:v>#N/A</c:v>
                </c:pt>
                <c:pt idx="3">
                  <c:v>1.34</c:v>
                </c:pt>
                <c:pt idx="4">
                  <c:v>#N/A</c:v>
                </c:pt>
                <c:pt idx="5">
                  <c:v>1.82</c:v>
                </c:pt>
                <c:pt idx="6">
                  <c:v>#N/A</c:v>
                </c:pt>
                <c:pt idx="7">
                  <c:v>1.29</c:v>
                </c:pt>
                <c:pt idx="8">
                  <c:v>#N/A</c:v>
                </c:pt>
                <c:pt idx="9">
                  <c:v>1.0900000000000001</c:v>
                </c:pt>
              </c:numCache>
            </c:numRef>
          </c:val>
          <c:extLst>
            <c:ext xmlns:c16="http://schemas.microsoft.com/office/drawing/2014/chart" uri="{C3380CC4-5D6E-409C-BE32-E72D297353CC}">
              <c16:uniqueId val="{00000006-9214-4FCF-B807-4752A060567E}"/>
            </c:ext>
          </c:extLst>
        </c:ser>
        <c:ser>
          <c:idx val="7"/>
          <c:order val="7"/>
          <c:tx>
            <c:strRef>
              <c:f>データシート!$A$34</c:f>
              <c:strCache>
                <c:ptCount val="1"/>
                <c:pt idx="0">
                  <c:v>富谷市下水道事業会計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0.55000000000000004</c:v>
                </c:pt>
                <c:pt idx="2">
                  <c:v>#N/A</c:v>
                </c:pt>
                <c:pt idx="3">
                  <c:v>0.65</c:v>
                </c:pt>
                <c:pt idx="4">
                  <c:v>#N/A</c:v>
                </c:pt>
                <c:pt idx="5">
                  <c:v>1.1100000000000001</c:v>
                </c:pt>
                <c:pt idx="6">
                  <c:v>#N/A</c:v>
                </c:pt>
                <c:pt idx="7">
                  <c:v>1.87</c:v>
                </c:pt>
                <c:pt idx="8">
                  <c:v>#N/A</c:v>
                </c:pt>
                <c:pt idx="9">
                  <c:v>2.76</c:v>
                </c:pt>
              </c:numCache>
            </c:numRef>
          </c:val>
          <c:extLst>
            <c:ext xmlns:c16="http://schemas.microsoft.com/office/drawing/2014/chart" uri="{C3380CC4-5D6E-409C-BE32-E72D297353CC}">
              <c16:uniqueId val="{00000007-9214-4FCF-B807-4752A060567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10.02</c:v>
                </c:pt>
                <c:pt idx="2">
                  <c:v>#N/A</c:v>
                </c:pt>
                <c:pt idx="3">
                  <c:v>10.16</c:v>
                </c:pt>
                <c:pt idx="4">
                  <c:v>#N/A</c:v>
                </c:pt>
                <c:pt idx="5">
                  <c:v>15.16</c:v>
                </c:pt>
                <c:pt idx="6">
                  <c:v>#N/A</c:v>
                </c:pt>
                <c:pt idx="7">
                  <c:v>11.59</c:v>
                </c:pt>
                <c:pt idx="8">
                  <c:v>#N/A</c:v>
                </c:pt>
                <c:pt idx="9">
                  <c:v>10.7</c:v>
                </c:pt>
              </c:numCache>
            </c:numRef>
          </c:val>
          <c:extLst>
            <c:ext xmlns:c16="http://schemas.microsoft.com/office/drawing/2014/chart" uri="{C3380CC4-5D6E-409C-BE32-E72D297353CC}">
              <c16:uniqueId val="{00000008-9214-4FCF-B807-4752A060567E}"/>
            </c:ext>
          </c:extLst>
        </c:ser>
        <c:ser>
          <c:idx val="9"/>
          <c:order val="9"/>
          <c:tx>
            <c:strRef>
              <c:f>データシート!$A$36</c:f>
              <c:strCache>
                <c:ptCount val="1"/>
                <c:pt idx="0">
                  <c:v>富谷市水道事業会計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18.22</c:v>
                </c:pt>
                <c:pt idx="2">
                  <c:v>#N/A</c:v>
                </c:pt>
                <c:pt idx="3">
                  <c:v>17.809999999999999</c:v>
                </c:pt>
                <c:pt idx="4">
                  <c:v>#N/A</c:v>
                </c:pt>
                <c:pt idx="5">
                  <c:v>20.100000000000001</c:v>
                </c:pt>
                <c:pt idx="6">
                  <c:v>#N/A</c:v>
                </c:pt>
                <c:pt idx="7">
                  <c:v>17.77</c:v>
                </c:pt>
                <c:pt idx="8">
                  <c:v>#N/A</c:v>
                </c:pt>
                <c:pt idx="9">
                  <c:v>18.809999999999999</c:v>
                </c:pt>
              </c:numCache>
            </c:numRef>
          </c:val>
          <c:extLst>
            <c:ext xmlns:c16="http://schemas.microsoft.com/office/drawing/2014/chart" uri="{C3380CC4-5D6E-409C-BE32-E72D297353CC}">
              <c16:uniqueId val="{00000009-9214-4FCF-B807-4752A06056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828</c:v>
                </c:pt>
                <c:pt idx="5">
                  <c:v>833</c:v>
                </c:pt>
                <c:pt idx="8">
                  <c:v>849</c:v>
                </c:pt>
                <c:pt idx="11">
                  <c:v>859</c:v>
                </c:pt>
                <c:pt idx="14">
                  <c:v>812</c:v>
                </c:pt>
              </c:numCache>
            </c:numRef>
          </c:val>
          <c:extLst>
            <c:ext xmlns:c16="http://schemas.microsoft.com/office/drawing/2014/chart" uri="{C3380CC4-5D6E-409C-BE32-E72D297353CC}">
              <c16:uniqueId val="{00000000-F25E-42DB-BF32-9B98323B28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5E-42DB-BF32-9B98323B28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2</c:v>
                </c:pt>
                <c:pt idx="6">
                  <c:v>10</c:v>
                </c:pt>
                <c:pt idx="9">
                  <c:v>4</c:v>
                </c:pt>
                <c:pt idx="12">
                  <c:v>2</c:v>
                </c:pt>
              </c:numCache>
            </c:numRef>
          </c:val>
          <c:extLst>
            <c:ext xmlns:c16="http://schemas.microsoft.com/office/drawing/2014/chart" uri="{C3380CC4-5D6E-409C-BE32-E72D297353CC}">
              <c16:uniqueId val="{00000002-F25E-42DB-BF32-9B98323B28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51</c:v>
                </c:pt>
                <c:pt idx="3">
                  <c:v>46</c:v>
                </c:pt>
                <c:pt idx="6">
                  <c:v>45</c:v>
                </c:pt>
                <c:pt idx="9">
                  <c:v>63</c:v>
                </c:pt>
                <c:pt idx="12">
                  <c:v>70</c:v>
                </c:pt>
              </c:numCache>
            </c:numRef>
          </c:val>
          <c:extLst>
            <c:ext xmlns:c16="http://schemas.microsoft.com/office/drawing/2014/chart" uri="{C3380CC4-5D6E-409C-BE32-E72D297353CC}">
              <c16:uniqueId val="{00000003-F25E-42DB-BF32-9B98323B28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70</c:v>
                </c:pt>
                <c:pt idx="3">
                  <c:v>57</c:v>
                </c:pt>
                <c:pt idx="6">
                  <c:v>26</c:v>
                </c:pt>
                <c:pt idx="9">
                  <c:v>14</c:v>
                </c:pt>
                <c:pt idx="12">
                  <c:v>12</c:v>
                </c:pt>
              </c:numCache>
            </c:numRef>
          </c:val>
          <c:extLst>
            <c:ext xmlns:c16="http://schemas.microsoft.com/office/drawing/2014/chart" uri="{C3380CC4-5D6E-409C-BE32-E72D297353CC}">
              <c16:uniqueId val="{00000004-F25E-42DB-BF32-9B98323B28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5E-42DB-BF32-9B98323B28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5E-42DB-BF32-9B98323B28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469</c:v>
                </c:pt>
                <c:pt idx="3">
                  <c:v>501</c:v>
                </c:pt>
                <c:pt idx="6">
                  <c:v>567</c:v>
                </c:pt>
                <c:pt idx="9">
                  <c:v>620</c:v>
                </c:pt>
                <c:pt idx="12">
                  <c:v>601</c:v>
                </c:pt>
              </c:numCache>
            </c:numRef>
          </c:val>
          <c:extLst>
            <c:ext xmlns:c16="http://schemas.microsoft.com/office/drawing/2014/chart" uri="{C3380CC4-5D6E-409C-BE32-E72D297353CC}">
              <c16:uniqueId val="{00000007-F25E-42DB-BF32-9B98323B28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-234</c:v>
                </c:pt>
                <c:pt idx="2">
                  <c:v>#N/A</c:v>
                </c:pt>
                <c:pt idx="3">
                  <c:v>#N/A</c:v>
                </c:pt>
                <c:pt idx="4">
                  <c:v>-227</c:v>
                </c:pt>
                <c:pt idx="5">
                  <c:v>#N/A</c:v>
                </c:pt>
                <c:pt idx="6">
                  <c:v>#N/A</c:v>
                </c:pt>
                <c:pt idx="7">
                  <c:v>-201</c:v>
                </c:pt>
                <c:pt idx="8">
                  <c:v>#N/A</c:v>
                </c:pt>
                <c:pt idx="9">
                  <c:v>#N/A</c:v>
                </c:pt>
                <c:pt idx="10">
                  <c:v>-158</c:v>
                </c:pt>
                <c:pt idx="11">
                  <c:v>#N/A</c:v>
                </c:pt>
                <c:pt idx="12">
                  <c:v>#N/A</c:v>
                </c:pt>
                <c:pt idx="13">
                  <c:v>-127</c:v>
                </c:pt>
                <c:pt idx="14">
                  <c:v>#N/A</c:v>
                </c:pt>
              </c:numCache>
            </c:numRef>
          </c:val>
          <c:smooth val="0"/>
          <c:extLst>
            <c:ext xmlns:c16="http://schemas.microsoft.com/office/drawing/2014/chart" uri="{C3380CC4-5D6E-409C-BE32-E72D297353CC}">
              <c16:uniqueId val="{00000008-F25E-42DB-BF32-9B98323B28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9585</c:v>
                </c:pt>
                <c:pt idx="5">
                  <c:v>9810</c:v>
                </c:pt>
                <c:pt idx="8">
                  <c:v>9522</c:v>
                </c:pt>
                <c:pt idx="11">
                  <c:v>9166</c:v>
                </c:pt>
                <c:pt idx="14">
                  <c:v>8965</c:v>
                </c:pt>
              </c:numCache>
            </c:numRef>
          </c:val>
          <c:extLst>
            <c:ext xmlns:c16="http://schemas.microsoft.com/office/drawing/2014/chart" uri="{C3380CC4-5D6E-409C-BE32-E72D297353CC}">
              <c16:uniqueId val="{00000000-5573-4DAD-8070-FC1C2487C1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113</c:v>
                </c:pt>
                <c:pt idx="5">
                  <c:v>99</c:v>
                </c:pt>
                <c:pt idx="8">
                  <c:v>84</c:v>
                </c:pt>
                <c:pt idx="11">
                  <c:v>68</c:v>
                </c:pt>
                <c:pt idx="14">
                  <c:v>54</c:v>
                </c:pt>
              </c:numCache>
            </c:numRef>
          </c:val>
          <c:extLst>
            <c:ext xmlns:c16="http://schemas.microsoft.com/office/drawing/2014/chart" uri="{C3380CC4-5D6E-409C-BE32-E72D297353CC}">
              <c16:uniqueId val="{00000001-5573-4DAD-8070-FC1C2487C1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9487</c:v>
                </c:pt>
                <c:pt idx="5">
                  <c:v>9869</c:v>
                </c:pt>
                <c:pt idx="8">
                  <c:v>9913</c:v>
                </c:pt>
                <c:pt idx="11">
                  <c:v>11061</c:v>
                </c:pt>
                <c:pt idx="14">
                  <c:v>9200</c:v>
                </c:pt>
              </c:numCache>
            </c:numRef>
          </c:val>
          <c:extLst>
            <c:ext xmlns:c16="http://schemas.microsoft.com/office/drawing/2014/chart" uri="{C3380CC4-5D6E-409C-BE32-E72D297353CC}">
              <c16:uniqueId val="{00000002-5573-4DAD-8070-FC1C2487C1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73-4DAD-8070-FC1C2487C1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73-4DAD-8070-FC1C2487C1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73-4DAD-8070-FC1C2487C1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171</c:v>
                </c:pt>
                <c:pt idx="3">
                  <c:v>294</c:v>
                </c:pt>
                <c:pt idx="6">
                  <c:v>417</c:v>
                </c:pt>
                <c:pt idx="9">
                  <c:v>509</c:v>
                </c:pt>
                <c:pt idx="12">
                  <c:v>654</c:v>
                </c:pt>
              </c:numCache>
            </c:numRef>
          </c:val>
          <c:extLst>
            <c:ext xmlns:c16="http://schemas.microsoft.com/office/drawing/2014/chart" uri="{C3380CC4-5D6E-409C-BE32-E72D297353CC}">
              <c16:uniqueId val="{00000006-5573-4DAD-8070-FC1C2487C1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247</c:v>
                </c:pt>
                <c:pt idx="3">
                  <c:v>242</c:v>
                </c:pt>
                <c:pt idx="6">
                  <c:v>391</c:v>
                </c:pt>
                <c:pt idx="9">
                  <c:v>368</c:v>
                </c:pt>
                <c:pt idx="12">
                  <c:v>560</c:v>
                </c:pt>
              </c:numCache>
            </c:numRef>
          </c:val>
          <c:extLst>
            <c:ext xmlns:c16="http://schemas.microsoft.com/office/drawing/2014/chart" uri="{C3380CC4-5D6E-409C-BE32-E72D297353CC}">
              <c16:uniqueId val="{00000007-5573-4DAD-8070-FC1C2487C1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381</c:v>
                </c:pt>
                <c:pt idx="3">
                  <c:v>296</c:v>
                </c:pt>
                <c:pt idx="6">
                  <c:v>239</c:v>
                </c:pt>
                <c:pt idx="9">
                  <c:v>185</c:v>
                </c:pt>
                <c:pt idx="12">
                  <c:v>154</c:v>
                </c:pt>
              </c:numCache>
            </c:numRef>
          </c:val>
          <c:extLst>
            <c:ext xmlns:c16="http://schemas.microsoft.com/office/drawing/2014/chart" uri="{C3380CC4-5D6E-409C-BE32-E72D297353CC}">
              <c16:uniqueId val="{00000008-5573-4DAD-8070-FC1C2487C1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573-4DAD-8070-FC1C2487C1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6218</c:v>
                </c:pt>
                <c:pt idx="3">
                  <c:v>6209</c:v>
                </c:pt>
                <c:pt idx="6">
                  <c:v>6211</c:v>
                </c:pt>
                <c:pt idx="9">
                  <c:v>6547</c:v>
                </c:pt>
                <c:pt idx="12">
                  <c:v>7189</c:v>
                </c:pt>
              </c:numCache>
            </c:numRef>
          </c:val>
          <c:extLst>
            <c:ext xmlns:c16="http://schemas.microsoft.com/office/drawing/2014/chart" uri="{C3380CC4-5D6E-409C-BE32-E72D297353CC}">
              <c16:uniqueId val="{0000000A-5573-4DAD-8070-FC1C2487C1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573-4DAD-8070-FC1C2487C1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5041</c:v>
                </c:pt>
                <c:pt idx="1">
                  <c:v>4693</c:v>
                </c:pt>
                <c:pt idx="2">
                  <c:v>4884</c:v>
                </c:pt>
              </c:numCache>
            </c:numRef>
          </c:val>
          <c:extLst>
            <c:ext xmlns:c16="http://schemas.microsoft.com/office/drawing/2014/chart" uri="{C3380CC4-5D6E-409C-BE32-E72D297353CC}">
              <c16:uniqueId val="{00000000-B145-4445-A236-5AB56CA5A5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B145-4445-A236-5AB56CA5A5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2568</c:v>
                </c:pt>
                <c:pt idx="1">
                  <c:v>2492</c:v>
                </c:pt>
                <c:pt idx="2">
                  <c:v>2401</c:v>
                </c:pt>
              </c:numCache>
            </c:numRef>
          </c:val>
          <c:extLst>
            <c:ext xmlns:c16="http://schemas.microsoft.com/office/drawing/2014/chart" uri="{C3380CC4-5D6E-409C-BE32-E72D297353CC}">
              <c16:uniqueId val="{00000002-B145-4445-A236-5AB56CA5A5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宮城県富谷市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年度以降、実際に負担している公債費等よりも基準財政需要額に算入された公債費等（算入公債費等）の数値が大きくなっているため、負数の算定結果となっている。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分子の各構成費目については、公営企業債の元利償還金に対する繰入金が年々減少しており、令和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年度に小学校の改修、耐震補強及び中学校のプール整備に係る学校教育施設等整備事業債、平成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月集中豪雨や令和４年</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月地震及び</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月豪雨に係る災害復旧事業債などの償還が終了したことにより、元利償還金が１９百万円減少した。さらに、算入公債費等も４７百万円減少したことから、全体では昨年度と比べて３１百万円の増となった。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今後も、普通会計においては地方債発行の抑制や公債費の平準化に努め、公営企業および一部事務組合に対しても、公債費の動向を注視し健全な財政運営を進める。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減債基金への積立ては行っているものの、満期一括償還地方債の償還財源としての積立ては行っていないため、計上されていない。</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今後も公債費の平準化を図るため、減債基金を活用していく。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宮城県富谷市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充当可能財源（充当可能基金や基準財政需要額算入見込額等）が将来負担額（地方債現在高や退職手当負担見込額等）を上回っていることから、例年同様に算定されなかった。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将来負担額における地方債現在高については、公共施設等総合管理計画に基づく中長期的なハード面における整備の見通しや新たな文教施設の建設等を考えると、今後も地方債の需要は高まり、残高は増加することが見込まれ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また、退職手当負担見込額についても、令和２年度より計上されるようになり、年々増加傾向にある。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そのため、今後もより一層、負担額全体を見通した上での行財政運営の健全性維持に努める。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宮城県富谷市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その他特定目的基金（主に、ユーマイタウン施設整備基金）において、各種事業の財源に充てるための取り崩しを行ったものの、それ以上に財政調整基金において歳計剰余金処分相当額を含む６億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７４５千円の積立を行ったため、令和５年度末残高と比べておよそ１９１百万円の増となった。それぞれの基金の増減理由については、各項目欄に記載のとおり。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は、増加する行政経費や今後想定される総合病院誘致などの大型事業へ充当するための取り崩しにより、また、ユーマイタウン施設整備基金においては、町内会館や総合運動公園の改修費に充てるほか、公共施設の長寿命化修繕に充てるための取り崩しなどにより、今後残高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・ユーマイタウン施設整備基金：公共施設および公益施設の整備資金に充てるもの。また、それにより、住み良いまちづくりを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推進するもの。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　　　　　　　：市庁舎の建設、増改築および維持管理の資金に充てるもの。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・ふるさと富谷創造基金　　　：富谷に根ざした歴史、伝統、文化、産業等を生かし、独自の魅力を備えたふるさと富谷づくりを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推進するもの。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・長寿社会福祉基金　　　　　：地域における福祉活動の促進、快適な生活環境の形成等、高齢化率の上昇が進む社会に対応した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施策を推進するための資金に充てるもの。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・市営墓地等管理運営基金　　：富谷市営墓地事業及び富谷市営愛玩動物霊園事業の財政の調整を図り、その健全な運営に資するもの。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・ユーマイタウン施設整備基金：図書館等複合施設整備事業や東向陽台小学校児童クラブ施設整備への充当により、約１５６百万円の減。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・長寿社会福祉基金　　　　　：社会福祉協議会補助事業や保健福祉総合支援センターの運営事業への充当で、約２百万円の減。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・市営墓地等管理運営基金　　：墓地使用料などの積立てにより、３５百万円の増。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・ユーマイタウン施設整備基金：町内会館整備事業、公共施設の長寿命化修繕への充当を予定。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における資金不足（主に、市民図書館等複合施設建築工事費や、扶助費、物件費および維持補修費などの歳出の増）を補うために、およそ４１３百万円の取り崩しを行ったものの、歳計剰余金処分相当額を含むおよそ６０４百万円の積立てを行ったため、年度末残高は昨年度と比べて１９１百万円の増額（対令和５年度比 ＋４．０％）となった。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経済事情の変動等による財源不足や、災害等に対する経費の財源および災害等により生じた減収を埋めるための財源として充当予定。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想定される大型事業（総合病院誘致、成田二期北工業団地関連のインフラ整備や公共施設の長寿命化計画に基づく改修経費など）に係る経費などに充当する可能性を考慮すると、今後は残高が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これまで同様、今後の公債費支出に備えるための積立てを行っているが、百万円未満であるため表およびグラフ上では昨年度同額となった。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経済事情の変動等により財源が不足する場合や、市債の償還額が他の年度に比べて多額となる年度に、市債の償還財源として充当予定。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宮城県富谷市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52,452
52,201
49.18
22,816,534
21,265,489
1,156,285
10,793,157
7,188,897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単年度の財政力指数の値は、昨年度より０</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０２ポイント下がり０</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７４となった。固定資産税や地方特例交付金の増により、基準財政収入額が増加したものの、昨年度と比べて臨時財政対策債振替相当額が大きく減少したことにより、基準財政需要額も大きく増加したため、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年度単年度の財政力指数は</a:t>
          </a:r>
          <a:r>
            <a:rPr kumimoji="1" lang="en-US" altLang="ja-JP" sz="1200">
              <a:latin typeface="ＭＳ Ｐゴシック" panose="020B0600070205080204" pitchFamily="50" charset="-128"/>
              <a:ea typeface="ＭＳ Ｐゴシック" panose="020B0600070205080204" pitchFamily="50" charset="-128"/>
            </a:rPr>
            <a:t>0.74</a:t>
          </a:r>
          <a:r>
            <a:rPr kumimoji="1" lang="ja-JP" altLang="en-US" sz="1200">
              <a:latin typeface="ＭＳ Ｐゴシック" panose="020B0600070205080204" pitchFamily="50" charset="-128"/>
              <a:ea typeface="ＭＳ Ｐゴシック" panose="020B0600070205080204" pitchFamily="50" charset="-128"/>
            </a:rPr>
            <a:t>となった。この値は、令和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年度単年度の指数より</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ポイント下がっており、その影響から</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か年平均値をとる財政力指数も下がったものである。</a:t>
          </a:r>
        </a:p>
        <a:p>
          <a:r>
            <a:rPr kumimoji="1" lang="ja-JP" altLang="en-US" sz="1200">
              <a:latin typeface="ＭＳ Ｐゴシック" panose="020B0600070205080204" pitchFamily="50" charset="-128"/>
              <a:ea typeface="ＭＳ Ｐゴシック" panose="020B0600070205080204" pitchFamily="50" charset="-128"/>
            </a:rPr>
            <a:t>　今後も引き続き、歳入確保に努めるとともに歳出削減に取組み、財政基盤の強化を図っていく。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56092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648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106892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21819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経常収支比率は類似団体平均値と同数の</a:t>
          </a:r>
          <a:r>
            <a:rPr kumimoji="1" lang="en-US" altLang="ja-JP" sz="1300">
              <a:latin typeface="ＭＳ Ｐゴシック" panose="020B0600070205080204" pitchFamily="50" charset="-128"/>
              <a:ea typeface="ＭＳ Ｐゴシック" panose="020B0600070205080204" pitchFamily="50" charset="-128"/>
            </a:rPr>
            <a:t>94.1%</a:t>
          </a:r>
          <a:r>
            <a:rPr kumimoji="1" lang="ja-JP" altLang="en-US" sz="1300">
              <a:latin typeface="ＭＳ Ｐゴシック" panose="020B0600070205080204" pitchFamily="50" charset="-128"/>
              <a:ea typeface="ＭＳ Ｐゴシック" panose="020B0600070205080204" pitchFamily="50" charset="-128"/>
            </a:rPr>
            <a:t>と、昨年度より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これは経常一般財源の歳出において、維持補修費や黒川行政事務組合負担金の増等があり、前年度より増額となったものの、経常一般財源の歳入においても、地方交付税の増等があったことで、経常一般財源の歳出の増を上回る増額となったためである。</a:t>
          </a:r>
        </a:p>
        <a:p>
          <a:r>
            <a:rPr kumimoji="1" lang="ja-JP" altLang="en-US" sz="1300">
              <a:latin typeface="ＭＳ Ｐゴシック" panose="020B0600070205080204" pitchFamily="50" charset="-128"/>
              <a:ea typeface="ＭＳ Ｐゴシック" panose="020B0600070205080204" pitchFamily="50" charset="-128"/>
            </a:rPr>
            <a:t>　今後も富谷市行政改革基本方針に基づく行政改革により、経費の削減に努め、更なる財政の健全化を図る。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69532</xdr:rowOff>
    </xdr:from>
    <xdr:to>
      <xdr:col>23</xdr:col>
      <xdr:colOff>133350</xdr:colOff>
      <xdr:row>64</xdr:row>
      <xdr:rowOff>93663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42332"/>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161607</xdr:rowOff>
    </xdr:from>
    <xdr:to>
      <xdr:col>19</xdr:col>
      <xdr:colOff>133350</xdr:colOff>
      <xdr:row>64</xdr:row>
      <xdr:rowOff>93663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20057"/>
          <a:ext cx="889000" cy="4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161607</xdr:rowOff>
    </xdr:from>
    <xdr:to>
      <xdr:col>15</xdr:col>
      <xdr:colOff>82550</xdr:colOff>
      <xdr:row>62</xdr:row>
      <xdr:rowOff>104775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20057"/>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104775</xdr:rowOff>
    </xdr:from>
    <xdr:to>
      <xdr:col>11</xdr:col>
      <xdr:colOff>31750</xdr:colOff>
      <xdr:row>63</xdr:row>
      <xdr:rowOff>96203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34675"/>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162259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6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42863</xdr:rowOff>
    </xdr:from>
    <xdr:to>
      <xdr:col>19</xdr:col>
      <xdr:colOff>184150</xdr:colOff>
      <xdr:row>64</xdr:row>
      <xdr:rowOff>144463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129240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110807</xdr:rowOff>
    </xdr:from>
    <xdr:to>
      <xdr:col>15</xdr:col>
      <xdr:colOff>133350</xdr:colOff>
      <xdr:row>62</xdr:row>
      <xdr:rowOff>40957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51134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53975</xdr:rowOff>
    </xdr:from>
    <xdr:to>
      <xdr:col>11</xdr:col>
      <xdr:colOff>82550</xdr:colOff>
      <xdr:row>62</xdr:row>
      <xdr:rowOff>155575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140352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157180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過去５年間において初めて類似団体平均値を上回り、昨年度と比較し増加した。主な要因は維持補修費であり、なかでも市道除融雪経費や舗装補修工事費の増によるものが大きい。また、老朽化が進む学校や公民館の維持管理事業における施設修繕費の増も影響している。</a:t>
          </a:r>
        </a:p>
        <a:p>
          <a:r>
            <a:rPr kumimoji="1" lang="ja-JP" altLang="en-US" sz="1300">
              <a:latin typeface="ＭＳ Ｐゴシック" panose="020B0600070205080204" pitchFamily="50" charset="-128"/>
              <a:ea typeface="ＭＳ Ｐゴシック" panose="020B0600070205080204" pitchFamily="50" charset="-128"/>
            </a:rPr>
            <a:t>　人件費については、引き続き適正な定員管理を行うとともに、物件費および維持補修費については、富谷市公共施設等総合管理計画による適切な維持管理を推進し、歳出削減に努める。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135882</xdr:rowOff>
    </xdr:from>
    <xdr:to>
      <xdr:col>23</xdr:col>
      <xdr:colOff>133350</xdr:colOff>
      <xdr:row>81</xdr:row>
      <xdr:rowOff>44103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51882"/>
          <a:ext cx="838200" cy="7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129408</xdr:rowOff>
    </xdr:from>
    <xdr:to>
      <xdr:col>19</xdr:col>
      <xdr:colOff>133350</xdr:colOff>
      <xdr:row>80</xdr:row>
      <xdr:rowOff>135882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45408"/>
          <a:ext cx="889000" cy="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129342</xdr:rowOff>
    </xdr:from>
    <xdr:to>
      <xdr:col>15</xdr:col>
      <xdr:colOff>82550</xdr:colOff>
      <xdr:row>80</xdr:row>
      <xdr:rowOff>129408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45342"/>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108894</xdr:rowOff>
    </xdr:from>
    <xdr:to>
      <xdr:col>11</xdr:col>
      <xdr:colOff>31750</xdr:colOff>
      <xdr:row>80</xdr:row>
      <xdr:rowOff>129342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24894"/>
          <a:ext cx="889000" cy="2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164753</xdr:rowOff>
    </xdr:from>
    <xdr:to>
      <xdr:col>23</xdr:col>
      <xdr:colOff>184150</xdr:colOff>
      <xdr:row>81</xdr:row>
      <xdr:rowOff>94903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136830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5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85082</xdr:rowOff>
    </xdr:from>
    <xdr:to>
      <xdr:col>19</xdr:col>
      <xdr:colOff>184150</xdr:colOff>
      <xdr:row>81</xdr:row>
      <xdr:rowOff>15232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25409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69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78608</xdr:rowOff>
    </xdr:from>
    <xdr:to>
      <xdr:col>15</xdr:col>
      <xdr:colOff>133350</xdr:colOff>
      <xdr:row>81</xdr:row>
      <xdr:rowOff>8758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18935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78542</xdr:rowOff>
    </xdr:from>
    <xdr:to>
      <xdr:col>11</xdr:col>
      <xdr:colOff>82550</xdr:colOff>
      <xdr:row>81</xdr:row>
      <xdr:rowOff>8692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9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18869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6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58094</xdr:rowOff>
    </xdr:from>
    <xdr:to>
      <xdr:col>7</xdr:col>
      <xdr:colOff>31750</xdr:colOff>
      <xdr:row>80</xdr:row>
      <xdr:rowOff>159694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7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169871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4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の中では最低水準にあるものの、指数は継続して増加傾向にある。今後も人事院勧告に準拠し、能力及び業績に基づく人事評価結果を昇給・昇格へ反映させ、職員のモチベーション向上を図りながら適正な給与支給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20461</xdr:rowOff>
    </xdr:from>
    <xdr:to>
      <xdr:col>81</xdr:col>
      <xdr:colOff>44450</xdr:colOff>
      <xdr:row>88</xdr:row>
      <xdr:rowOff>120650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07911"/>
          <a:ext cx="0" cy="1300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106838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20461</xdr:rowOff>
    </xdr:from>
    <xdr:to>
      <xdr:col>81</xdr:col>
      <xdr:colOff>133350</xdr:colOff>
      <xdr:row>81</xdr:row>
      <xdr:rowOff>20461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0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138289</xdr:rowOff>
    </xdr:from>
    <xdr:to>
      <xdr:col>81</xdr:col>
      <xdr:colOff>44450</xdr:colOff>
      <xdr:row>81</xdr:row>
      <xdr:rowOff>20461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8542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30638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3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84666</xdr:rowOff>
    </xdr:from>
    <xdr:to>
      <xdr:col>77</xdr:col>
      <xdr:colOff>44450</xdr:colOff>
      <xdr:row>80</xdr:row>
      <xdr:rowOff>138289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8006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58561</xdr:rowOff>
    </xdr:from>
    <xdr:to>
      <xdr:col>77</xdr:col>
      <xdr:colOff>95250</xdr:colOff>
      <xdr:row>84</xdr:row>
      <xdr:rowOff>160161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144938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4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71261</xdr:rowOff>
    </xdr:from>
    <xdr:to>
      <xdr:col>72</xdr:col>
      <xdr:colOff>203200</xdr:colOff>
      <xdr:row>80</xdr:row>
      <xdr:rowOff>84666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7872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144938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71261</xdr:rowOff>
    </xdr:from>
    <xdr:to>
      <xdr:col>68</xdr:col>
      <xdr:colOff>152400</xdr:colOff>
      <xdr:row>80</xdr:row>
      <xdr:rowOff>98072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7872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141111</xdr:rowOff>
    </xdr:from>
    <xdr:to>
      <xdr:col>81</xdr:col>
      <xdr:colOff>95250</xdr:colOff>
      <xdr:row>81</xdr:row>
      <xdr:rowOff>71261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62388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7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87489</xdr:rowOff>
    </xdr:from>
    <xdr:to>
      <xdr:col>77</xdr:col>
      <xdr:colOff>95250</xdr:colOff>
      <xdr:row>81</xdr:row>
      <xdr:rowOff>17639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27816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57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33866</xdr:rowOff>
    </xdr:from>
    <xdr:to>
      <xdr:col>73</xdr:col>
      <xdr:colOff>44450</xdr:colOff>
      <xdr:row>80</xdr:row>
      <xdr:rowOff>135466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145643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20461</xdr:rowOff>
    </xdr:from>
    <xdr:to>
      <xdr:col>68</xdr:col>
      <xdr:colOff>203200</xdr:colOff>
      <xdr:row>80</xdr:row>
      <xdr:rowOff>122061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132238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50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47272</xdr:rowOff>
    </xdr:from>
    <xdr:to>
      <xdr:col>64</xdr:col>
      <xdr:colOff>152400</xdr:colOff>
      <xdr:row>80</xdr:row>
      <xdr:rowOff>148872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159049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を実施し、全国平均や類似団体の平均を下回る人員で自治体業務を遂行している。今後も限られた人員の中で多様化・高度化する行政需要に対応するため、事務事業の見直しによる効率化、デジタル化の推進、職員研修の積極的な実施による職員の資質向上等を図りながら、類似団体等の動向を注視し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158115</xdr:rowOff>
    </xdr:from>
    <xdr:to>
      <xdr:col>81</xdr:col>
      <xdr:colOff>44450</xdr:colOff>
      <xdr:row>61</xdr:row>
      <xdr:rowOff>16828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4511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150071</xdr:rowOff>
    </xdr:from>
    <xdr:to>
      <xdr:col>77</xdr:col>
      <xdr:colOff>44450</xdr:colOff>
      <xdr:row>60</xdr:row>
      <xdr:rowOff>158115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370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150071</xdr:rowOff>
    </xdr:from>
    <xdr:to>
      <xdr:col>72</xdr:col>
      <xdr:colOff>203200</xdr:colOff>
      <xdr:row>60</xdr:row>
      <xdr:rowOff>160126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437071"/>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160126</xdr:rowOff>
    </xdr:from>
    <xdr:to>
      <xdr:col>68</xdr:col>
      <xdr:colOff>152400</xdr:colOff>
      <xdr:row>60</xdr:row>
      <xdr:rowOff>160126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471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137478</xdr:rowOff>
    </xdr:from>
    <xdr:to>
      <xdr:col>81</xdr:col>
      <xdr:colOff>95250</xdr:colOff>
      <xdr:row>61</xdr:row>
      <xdr:rowOff>67628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154005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107315</xdr:rowOff>
    </xdr:from>
    <xdr:to>
      <xdr:col>77</xdr:col>
      <xdr:colOff>95250</xdr:colOff>
      <xdr:row>61</xdr:row>
      <xdr:rowOff>37465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47642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99271</xdr:rowOff>
    </xdr:from>
    <xdr:to>
      <xdr:col>73</xdr:col>
      <xdr:colOff>44450</xdr:colOff>
      <xdr:row>61</xdr:row>
      <xdr:rowOff>29421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39598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109326</xdr:rowOff>
    </xdr:from>
    <xdr:to>
      <xdr:col>68</xdr:col>
      <xdr:colOff>203200</xdr:colOff>
      <xdr:row>61</xdr:row>
      <xdr:rowOff>39476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49653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109326</xdr:rowOff>
    </xdr:from>
    <xdr:to>
      <xdr:col>64</xdr:col>
      <xdr:colOff>152400</xdr:colOff>
      <xdr:row>61</xdr:row>
      <xdr:rowOff>39476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49653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実質公債費比率は、一時借入金の借入を行っていないことや、臨時財政対策債の発行抑制などにより、例年、類似団体と比べて低い水準となっている。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数値を比較すると、分子は元利償還金の増加により、分母は標準税収入額等および普通交付税の増加により、ともに金額が大きくなったが、分子の増加率が分母の増加率を上回ったため、単年度数値では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ポイント上昇した。それに伴い、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か年平均値となる実質公債費比率も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今後も引き続き、地方債に頼ることのない財政運営に努める。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42196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78317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3978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54187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397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54187</xdr:rowOff>
    </xdr:from>
    <xdr:to>
      <xdr:col>68</xdr:col>
      <xdr:colOff>152400</xdr:colOff>
      <xdr:row>37</xdr:row>
      <xdr:rowOff>62230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3978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59690</xdr:rowOff>
    </xdr:from>
    <xdr:to>
      <xdr:col>81</xdr:col>
      <xdr:colOff>95250</xdr:colOff>
      <xdr:row>37</xdr:row>
      <xdr:rowOff>161290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152417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32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115164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115164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将来負担比率は、充当可能財源（充当可能基金や基準財政需要額算入見込額等）が将来負担額（地方債現在高や退職手当負担見込額等）を上回っていることから、例年同様に算定されなかった。</a:t>
          </a:r>
        </a:p>
        <a:p>
          <a:r>
            <a:rPr kumimoji="1" lang="ja-JP" altLang="en-US" sz="1300">
              <a:latin typeface="ＭＳ Ｐゴシック" panose="020B0600070205080204" pitchFamily="50" charset="-128"/>
              <a:ea typeface="ＭＳ Ｐゴシック" panose="020B0600070205080204" pitchFamily="50" charset="-128"/>
            </a:rPr>
            <a:t>　しかしながら、将来負担額に算入される地方債現在高については、公共施設等総合管理計画に基づく中長期的なハード面の整備計画の見通しから、年々地方債の需要が高まり、残高は増加すると見込まれる。そのため、地方債の借入では、世代間の負担割合を考慮しながら、地方債のみに依存しない健全な財政運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宮城県富谷市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52,452
52,201
49.18
22,816,534
21,265,489
1,156,285
10,793,157
7,188,897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人件費にかかる経常収支比率は、昨年度より</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ポイント上昇したものの、類似団体の平均値を下回った。上昇した要因としては、地方交付税の伸び等により、経常一般財源の歳入額が昨年度と</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比べて増額（対令和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年度比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増）したものの、人件費の歳出額がそれを上回る増加率（対令和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増）となったためである。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今後も引き続き、適正な定員管理を推進し、人件費の抑制</a:t>
          </a:r>
          <a:r>
            <a:rPr kumimoji="1" lang="ja-JP" altLang="en-US" sz="1200">
              <a:latin typeface="ＭＳ Ｐゴシック" panose="020B0600070205080204" pitchFamily="50" charset="-128"/>
              <a:ea typeface="ＭＳ Ｐゴシック" panose="020B0600070205080204" pitchFamily="50" charset="-128"/>
            </a:rPr>
            <a:t>に努める。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03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23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455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51054</xdr:rowOff>
    </xdr:from>
    <xdr:to>
      <xdr:col>11</xdr:col>
      <xdr:colOff>60325</xdr:colOff>
      <xdr:row>37</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物件費に係る経常収支比率は、昨年度と比べて</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ポイント減少し、</a:t>
          </a:r>
          <a:r>
            <a:rPr kumimoji="1" lang="en-US" altLang="ja-JP" sz="1200">
              <a:latin typeface="ＭＳ Ｐゴシック" panose="020B0600070205080204" pitchFamily="50" charset="-128"/>
              <a:ea typeface="ＭＳ Ｐゴシック" panose="020B0600070205080204" pitchFamily="50" charset="-128"/>
            </a:rPr>
            <a:t>18.3%</a:t>
          </a:r>
          <a:r>
            <a:rPr kumimoji="1" lang="ja-JP" altLang="en-US" sz="1200">
              <a:latin typeface="ＭＳ Ｐゴシック" panose="020B0600070205080204" pitchFamily="50" charset="-128"/>
              <a:ea typeface="ＭＳ Ｐゴシック" panose="020B0600070205080204" pitchFamily="50" charset="-128"/>
            </a:rPr>
            <a:t>となった。主に、標準化システム移行業務及び住民基本台帳システム改修事務等の充当財源が増加したことによる歳出が増加したことによるものである。</a:t>
          </a:r>
        </a:p>
        <a:p>
          <a:r>
            <a:rPr kumimoji="1" lang="ja-JP" altLang="en-US" sz="1200">
              <a:latin typeface="ＭＳ Ｐゴシック" panose="020B0600070205080204" pitchFamily="50" charset="-128"/>
              <a:ea typeface="ＭＳ Ｐゴシック" panose="020B0600070205080204" pitchFamily="50" charset="-128"/>
            </a:rPr>
            <a:t>　例年、類似団体平均値を上回っており、今後も引き続き、行政改革に基づいた事業経費の精査を図り、物件費のコスト削減に努める。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98425</xdr:rowOff>
    </xdr:from>
    <xdr:to>
      <xdr:col>82</xdr:col>
      <xdr:colOff>107950</xdr:colOff>
      <xdr:row>19</xdr:row>
      <xdr:rowOff>41275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13075"/>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19</xdr:row>
      <xdr:rowOff>41275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2260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98425</xdr:rowOff>
    </xdr:from>
    <xdr:to>
      <xdr:col>73</xdr:col>
      <xdr:colOff>180975</xdr:colOff>
      <xdr:row>17</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13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98425</xdr:rowOff>
    </xdr:from>
    <xdr:to>
      <xdr:col>69</xdr:col>
      <xdr:colOff>92075</xdr:colOff>
      <xdr:row>17</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13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47625</xdr:rowOff>
    </xdr:from>
    <xdr:to>
      <xdr:col>82</xdr:col>
      <xdr:colOff>158750</xdr:colOff>
      <xdr:row>17</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19702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161925</xdr:rowOff>
    </xdr:from>
    <xdr:to>
      <xdr:col>78</xdr:col>
      <xdr:colOff>120650</xdr:colOff>
      <xdr:row>19</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76852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3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47625</xdr:rowOff>
    </xdr:from>
    <xdr:to>
      <xdr:col>69</xdr:col>
      <xdr:colOff>142875</xdr:colOff>
      <xdr:row>17</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134002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子ども医療費助成や認定こども園等施設型給付費などの増により、扶助費に係る経常収支比率は昨年度より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ポイント上昇し、昨年度に引き続き、類似団体平均値を大きく上回った。上昇した要因としては、地方交付税の伸びにより、経常一般財源の歳入額が増加（対令和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年度比 </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増）したものの、扶助費の歳出額がそれを上回る増加率（対令和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年度比</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増）となったためである。</a:t>
          </a:r>
        </a:p>
        <a:p>
          <a:r>
            <a:rPr kumimoji="1" lang="ja-JP" altLang="en-US" sz="1200">
              <a:latin typeface="ＭＳ Ｐゴシック" panose="020B0600070205080204" pitchFamily="50" charset="-128"/>
              <a:ea typeface="ＭＳ Ｐゴシック" panose="020B0600070205080204" pitchFamily="50" charset="-128"/>
            </a:rPr>
            <a:t>　社会保障関連経費については、今後も増加が見込まれるため、関連事業の精査を行い、類似団体平均値の水準への回復に努める。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155575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0711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22225</xdr:rowOff>
    </xdr:from>
    <xdr:to>
      <xdr:col>19</xdr:col>
      <xdr:colOff>187325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23425"/>
          <a:ext cx="889000" cy="4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22225</xdr:rowOff>
    </xdr:from>
    <xdr:to>
      <xdr:col>15</xdr:col>
      <xdr:colOff>98425</xdr:colOff>
      <xdr:row>56</xdr:row>
      <xdr:rowOff>31750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6234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31750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104775</xdr:rowOff>
    </xdr:from>
    <xdr:to>
      <xdr:col>24</xdr:col>
      <xdr:colOff>76200</xdr:colOff>
      <xdr:row>59</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76852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142875</xdr:rowOff>
    </xdr:from>
    <xdr:to>
      <xdr:col>15</xdr:col>
      <xdr:colOff>149225</xdr:colOff>
      <xdr:row>56</xdr:row>
      <xdr:rowOff>73025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57802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5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その他に係る経常収支比率は、例年、類似団体平均値を上回っており、今年度は</a:t>
          </a:r>
          <a:r>
            <a:rPr kumimoji="1" lang="en-US" altLang="ja-JP" sz="1200">
              <a:latin typeface="ＭＳ Ｐゴシック" panose="020B0600070205080204" pitchFamily="50" charset="-128"/>
              <a:ea typeface="ＭＳ Ｐゴシック" panose="020B0600070205080204" pitchFamily="50" charset="-128"/>
            </a:rPr>
            <a:t>18.8%</a:t>
          </a:r>
          <a:r>
            <a:rPr kumimoji="1" lang="ja-JP" altLang="en-US" sz="1200">
              <a:latin typeface="ＭＳ Ｐゴシック" panose="020B0600070205080204" pitchFamily="50" charset="-128"/>
              <a:ea typeface="ＭＳ Ｐゴシック" panose="020B0600070205080204" pitchFamily="50" charset="-128"/>
            </a:rPr>
            <a:t>と昨年度より</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ポイント上昇した。これは、主に市道除融雪経費、舗装補修工事費や老朽化が進む学校・公民館の維持管理事業における歳出が増額となっているためである。</a:t>
          </a:r>
        </a:p>
        <a:p>
          <a:r>
            <a:rPr kumimoji="1" lang="ja-JP" altLang="en-US" sz="1200">
              <a:latin typeface="ＭＳ Ｐゴシック" panose="020B0600070205080204" pitchFamily="50" charset="-128"/>
              <a:ea typeface="ＭＳ Ｐゴシック" panose="020B0600070205080204" pitchFamily="50" charset="-128"/>
            </a:rPr>
            <a:t>　引き続き、公共施設等総合管理計画に基づいた計画的かつ効果的な改修・修繕を進め、経常費用の削減を図る。　</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120142</xdr:rowOff>
    </xdr:from>
    <xdr:to>
      <xdr:col>82</xdr:col>
      <xdr:colOff>107950</xdr:colOff>
      <xdr:row>60</xdr:row>
      <xdr:rowOff>131572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3569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120142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625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59</xdr:row>
      <xdr:rowOff>120142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625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120142</xdr:rowOff>
    </xdr:from>
    <xdr:to>
      <xdr:col>69</xdr:col>
      <xdr:colOff>92075</xdr:colOff>
      <xdr:row>60</xdr:row>
      <xdr:rowOff>58420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356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80772</xdr:rowOff>
    </xdr:from>
    <xdr:to>
      <xdr:col>82</xdr:col>
      <xdr:colOff>158750</xdr:colOff>
      <xdr:row>61</xdr:row>
      <xdr:rowOff>10922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160799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69342</xdr:rowOff>
    </xdr:from>
    <xdr:to>
      <xdr:col>78</xdr:col>
      <xdr:colOff>120650</xdr:colOff>
      <xdr:row>59</xdr:row>
      <xdr:rowOff>170942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155719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7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69342</xdr:rowOff>
    </xdr:from>
    <xdr:to>
      <xdr:col>69</xdr:col>
      <xdr:colOff>142875</xdr:colOff>
      <xdr:row>59</xdr:row>
      <xdr:rowOff>170942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155719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7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補助費等に係る経常収支比率は、昨年度より</a:t>
          </a:r>
          <a:r>
            <a:rPr kumimoji="1" lang="en-US" altLang="ja-JP" sz="1150">
              <a:latin typeface="ＭＳ Ｐゴシック" panose="020B0600070205080204" pitchFamily="50" charset="-128"/>
              <a:ea typeface="ＭＳ Ｐゴシック" panose="020B0600070205080204" pitchFamily="50" charset="-128"/>
            </a:rPr>
            <a:t>0.1</a:t>
          </a:r>
          <a:r>
            <a:rPr kumimoji="1" lang="ja-JP" altLang="en-US" sz="1150">
              <a:latin typeface="ＭＳ Ｐゴシック" panose="020B0600070205080204" pitchFamily="50" charset="-128"/>
              <a:ea typeface="ＭＳ Ｐゴシック" panose="020B0600070205080204" pitchFamily="50" charset="-128"/>
            </a:rPr>
            <a:t>ポイント上昇した。上昇した要因としては、地方交付税の伸び等により、経常一般財源の歳入額が昨年度と比べて増額（対令和</a:t>
          </a:r>
          <a:r>
            <a:rPr kumimoji="1" lang="en-US" altLang="ja-JP" sz="1150">
              <a:latin typeface="ＭＳ Ｐゴシック" panose="020B0600070205080204" pitchFamily="50" charset="-128"/>
              <a:ea typeface="ＭＳ Ｐゴシック" panose="020B0600070205080204" pitchFamily="50" charset="-128"/>
            </a:rPr>
            <a:t>5</a:t>
          </a:r>
          <a:r>
            <a:rPr kumimoji="1" lang="ja-JP" altLang="en-US" sz="1150">
              <a:latin typeface="ＭＳ Ｐゴシック" panose="020B0600070205080204" pitchFamily="50" charset="-128"/>
              <a:ea typeface="ＭＳ Ｐゴシック" panose="020B0600070205080204" pitchFamily="50" charset="-128"/>
            </a:rPr>
            <a:t>年度比 </a:t>
          </a:r>
          <a:r>
            <a:rPr kumimoji="1" lang="en-US" altLang="ja-JP" sz="1150">
              <a:latin typeface="ＭＳ Ｐゴシック" panose="020B0600070205080204" pitchFamily="50" charset="-128"/>
              <a:ea typeface="ＭＳ Ｐゴシック" panose="020B0600070205080204" pitchFamily="50" charset="-128"/>
            </a:rPr>
            <a:t>5.0%</a:t>
          </a:r>
          <a:r>
            <a:rPr kumimoji="1" lang="ja-JP" altLang="en-US" sz="1150">
              <a:latin typeface="ＭＳ Ｐゴシック" panose="020B0600070205080204" pitchFamily="50" charset="-128"/>
              <a:ea typeface="ＭＳ Ｐゴシック" panose="020B0600070205080204" pitchFamily="50" charset="-128"/>
            </a:rPr>
            <a:t>増）したものの、黒川地域行政事務組合（消防）負担金の増などによる補助費等の歳出額が若干上回る増加率（対令和</a:t>
          </a:r>
          <a:r>
            <a:rPr kumimoji="1" lang="en-US" altLang="ja-JP" sz="1150">
              <a:latin typeface="ＭＳ Ｐゴシック" panose="020B0600070205080204" pitchFamily="50" charset="-128"/>
              <a:ea typeface="ＭＳ Ｐゴシック" panose="020B0600070205080204" pitchFamily="50" charset="-128"/>
            </a:rPr>
            <a:t>5</a:t>
          </a:r>
          <a:r>
            <a:rPr kumimoji="1" lang="ja-JP" altLang="en-US" sz="1150">
              <a:latin typeface="ＭＳ Ｐゴシック" panose="020B0600070205080204" pitchFamily="50" charset="-128"/>
              <a:ea typeface="ＭＳ Ｐゴシック" panose="020B0600070205080204" pitchFamily="50" charset="-128"/>
            </a:rPr>
            <a:t>年度比</a:t>
          </a:r>
          <a:r>
            <a:rPr kumimoji="1" lang="en-US" altLang="ja-JP" sz="1150">
              <a:latin typeface="ＭＳ Ｐゴシック" panose="020B0600070205080204" pitchFamily="50" charset="-128"/>
              <a:ea typeface="ＭＳ Ｐゴシック" panose="020B0600070205080204" pitchFamily="50" charset="-128"/>
            </a:rPr>
            <a:t>5.3%</a:t>
          </a:r>
          <a:r>
            <a:rPr kumimoji="1" lang="ja-JP" altLang="en-US" sz="1150">
              <a:latin typeface="ＭＳ Ｐゴシック" panose="020B0600070205080204" pitchFamily="50" charset="-128"/>
              <a:ea typeface="ＭＳ Ｐゴシック" panose="020B0600070205080204" pitchFamily="50" charset="-128"/>
            </a:rPr>
            <a:t>増）となったためである。</a:t>
          </a:r>
        </a:p>
        <a:p>
          <a:r>
            <a:rPr kumimoji="1" lang="ja-JP" altLang="en-US" sz="1150">
              <a:latin typeface="ＭＳ Ｐゴシック" panose="020B0600070205080204" pitchFamily="50" charset="-128"/>
              <a:ea typeface="ＭＳ Ｐゴシック" panose="020B0600070205080204" pitchFamily="50" charset="-128"/>
            </a:rPr>
            <a:t>　今後も、負担金や補助金の対象団体の運営事業内容について精査し、補助金については適正化に関するガイドラインに沿って事業を進めていく。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75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30988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62992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031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例年同様、類似団体の中でも低い水準にあるが、小学校の改修、耐震補強及び中学校のプール整備に係る学校教育施設等整備事業債、平成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月集中豪雨や令和４年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月地震及び</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月豪雨に係る災害復旧事業債などの償還が終了となり、比率は昨年度と比べて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公共施設等総合管理計画による見通しでは、地方債の需要は年々増加することが見込まれ、引き続プライマリーバランスを意識した借入の実行に努める。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24130</xdr:rowOff>
    </xdr:from>
    <xdr:to>
      <xdr:col>24</xdr:col>
      <xdr:colOff>25400</xdr:colOff>
      <xdr:row>73</xdr:row>
      <xdr:rowOff>54610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5399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31750</xdr:rowOff>
    </xdr:from>
    <xdr:to>
      <xdr:col>19</xdr:col>
      <xdr:colOff>187325</xdr:colOff>
      <xdr:row>73</xdr:row>
      <xdr:rowOff>54610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547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73</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50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165100</xdr:rowOff>
    </xdr:from>
    <xdr:to>
      <xdr:col>11</xdr:col>
      <xdr:colOff>9525</xdr:colOff>
      <xdr:row>73</xdr:row>
      <xdr:rowOff>1270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509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144780</xdr:rowOff>
    </xdr:from>
    <xdr:to>
      <xdr:col>24</xdr:col>
      <xdr:colOff>76200</xdr:colOff>
      <xdr:row>73</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53357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3810</xdr:rowOff>
    </xdr:from>
    <xdr:to>
      <xdr:col>20</xdr:col>
      <xdr:colOff>38100</xdr:colOff>
      <xdr:row>73</xdr:row>
      <xdr:rowOff>105410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115587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28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114300</xdr:rowOff>
    </xdr:from>
    <xdr:to>
      <xdr:col>11</xdr:col>
      <xdr:colOff>60325</xdr:colOff>
      <xdr:row>73</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54627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121920</xdr:rowOff>
    </xdr:from>
    <xdr:to>
      <xdr:col>6</xdr:col>
      <xdr:colOff>171450</xdr:colOff>
      <xdr:row>73</xdr:row>
      <xdr:rowOff>52070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62247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公債費以外に係る経常収支比率は、昨年度と同様</a:t>
          </a:r>
          <a:r>
            <a:rPr kumimoji="1" lang="en-US" altLang="ja-JP" sz="1200">
              <a:latin typeface="ＭＳ Ｐゴシック" panose="020B0600070205080204" pitchFamily="50" charset="-128"/>
              <a:ea typeface="ＭＳ Ｐゴシック" panose="020B0600070205080204" pitchFamily="50" charset="-128"/>
            </a:rPr>
            <a:t>88.7%</a:t>
          </a:r>
          <a:r>
            <a:rPr kumimoji="1" lang="ja-JP" altLang="en-US" sz="1200">
              <a:latin typeface="ＭＳ Ｐゴシック" panose="020B0600070205080204" pitchFamily="50" charset="-128"/>
              <a:ea typeface="ＭＳ Ｐゴシック" panose="020B0600070205080204" pitchFamily="50" charset="-128"/>
            </a:rPr>
            <a:t>となり、例年同様、類似団体平均値を大きく上回る値となった。今年度は、経常一般財源の歳入額が増加（対令和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年度比 </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増）したものの、人件費や扶助費、維持補修費等に係る歳出額（対令和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年度比 </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増）も増加し、分母分子ともに伸び率が同数のため、昨年度同様</a:t>
          </a:r>
          <a:r>
            <a:rPr kumimoji="1" lang="en-US" altLang="ja-JP" sz="1200">
              <a:latin typeface="ＭＳ Ｐゴシック" panose="020B0600070205080204" pitchFamily="50" charset="-128"/>
              <a:ea typeface="ＭＳ Ｐゴシック" panose="020B0600070205080204" pitchFamily="50" charset="-128"/>
            </a:rPr>
            <a:t>88.7%</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今後も引き続き、事務事業の見直しや適正な定員管理、公共施設等総合管理計画による適切な維持管理を推進し、歳出削減に努める。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67563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40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78</xdr:row>
      <xdr:rowOff>67563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16052"/>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77</xdr:row>
      <xdr:rowOff>24130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160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143002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257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宮城県富谷市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10846</xdr:rowOff>
    </xdr:from>
    <xdr:to>
      <xdr:col>29</xdr:col>
      <xdr:colOff>127000</xdr:colOff>
      <xdr:row>20</xdr:row>
      <xdr:rowOff>88138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87471"/>
          <a:ext cx="647700" cy="7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88138</xdr:rowOff>
    </xdr:from>
    <xdr:to>
      <xdr:col>26</xdr:col>
      <xdr:colOff>50800</xdr:colOff>
      <xdr:row>20</xdr:row>
      <xdr:rowOff>103099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64763"/>
          <a:ext cx="698500" cy="14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85674</xdr:rowOff>
    </xdr:from>
    <xdr:to>
      <xdr:col>22</xdr:col>
      <xdr:colOff>114300</xdr:colOff>
      <xdr:row>20</xdr:row>
      <xdr:rowOff>103099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62299"/>
          <a:ext cx="698500" cy="17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85674</xdr:rowOff>
    </xdr:from>
    <xdr:to>
      <xdr:col>18</xdr:col>
      <xdr:colOff>177800</xdr:colOff>
      <xdr:row>20</xdr:row>
      <xdr:rowOff>100317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62299"/>
          <a:ext cx="698500" cy="14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131496</xdr:rowOff>
    </xdr:from>
    <xdr:to>
      <xdr:col>29</xdr:col>
      <xdr:colOff>177800</xdr:colOff>
      <xdr:row>20</xdr:row>
      <xdr:rowOff>61646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36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40073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4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37338</xdr:rowOff>
    </xdr:from>
    <xdr:to>
      <xdr:col>26</xdr:col>
      <xdr:colOff>101600</xdr:colOff>
      <xdr:row>20</xdr:row>
      <xdr:rowOff>138938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1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123715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0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52299</xdr:rowOff>
    </xdr:from>
    <xdr:to>
      <xdr:col>22</xdr:col>
      <xdr:colOff>165100</xdr:colOff>
      <xdr:row>20</xdr:row>
      <xdr:rowOff>153899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28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138676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1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34874</xdr:rowOff>
    </xdr:from>
    <xdr:to>
      <xdr:col>19</xdr:col>
      <xdr:colOff>38100</xdr:colOff>
      <xdr:row>20</xdr:row>
      <xdr:rowOff>136474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11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121251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9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49517</xdr:rowOff>
    </xdr:from>
    <xdr:to>
      <xdr:col>15</xdr:col>
      <xdr:colOff>101600</xdr:colOff>
      <xdr:row>20</xdr:row>
      <xdr:rowOff>151117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6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135894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238361</xdr:rowOff>
    </xdr:from>
    <xdr:to>
      <xdr:col>29</xdr:col>
      <xdr:colOff>127000</xdr:colOff>
      <xdr:row>37</xdr:row>
      <xdr:rowOff>257335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363061"/>
          <a:ext cx="647700" cy="18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257335</xdr:rowOff>
    </xdr:from>
    <xdr:to>
      <xdr:col>26</xdr:col>
      <xdr:colOff>50800</xdr:colOff>
      <xdr:row>37</xdr:row>
      <xdr:rowOff>283624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382035"/>
          <a:ext cx="698500" cy="26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283624</xdr:rowOff>
    </xdr:from>
    <xdr:to>
      <xdr:col>22</xdr:col>
      <xdr:colOff>114300</xdr:colOff>
      <xdr:row>37</xdr:row>
      <xdr:rowOff>300344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408324"/>
          <a:ext cx="698500" cy="16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300344</xdr:rowOff>
    </xdr:from>
    <xdr:to>
      <xdr:col>18</xdr:col>
      <xdr:colOff>177800</xdr:colOff>
      <xdr:row>37</xdr:row>
      <xdr:rowOff>304981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425044"/>
          <a:ext cx="698500" cy="4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187561</xdr:rowOff>
    </xdr:from>
    <xdr:to>
      <xdr:col>29</xdr:col>
      <xdr:colOff>177800</xdr:colOff>
      <xdr:row>37</xdr:row>
      <xdr:rowOff>289161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12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96138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2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206535</xdr:rowOff>
    </xdr:from>
    <xdr:to>
      <xdr:col>26</xdr:col>
      <xdr:colOff>101600</xdr:colOff>
      <xdr:row>37</xdr:row>
      <xdr:rowOff>308135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31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292912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17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232824</xdr:rowOff>
    </xdr:from>
    <xdr:to>
      <xdr:col>22</xdr:col>
      <xdr:colOff>165100</xdr:colOff>
      <xdr:row>37</xdr:row>
      <xdr:rowOff>334424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357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319201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44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249544</xdr:rowOff>
    </xdr:from>
    <xdr:to>
      <xdr:col>19</xdr:col>
      <xdr:colOff>38100</xdr:colOff>
      <xdr:row>38</xdr:row>
      <xdr:rowOff>8244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74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335921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254181</xdr:rowOff>
    </xdr:from>
    <xdr:to>
      <xdr:col>15</xdr:col>
      <xdr:colOff>101600</xdr:colOff>
      <xdr:row>38</xdr:row>
      <xdr:rowOff>12881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78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340558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6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宮城県富谷市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52,452
52,201
49.18
22,816,534
21,265,489
1,156,285
10,793,157
7,188,897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27441</xdr:rowOff>
    </xdr:from>
    <xdr:to>
      <xdr:col>24</xdr:col>
      <xdr:colOff>63500</xdr:colOff>
      <xdr:row>38</xdr:row>
      <xdr:rowOff>105459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42541"/>
          <a:ext cx="838200" cy="7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105459</xdr:rowOff>
    </xdr:from>
    <xdr:to>
      <xdr:col>19</xdr:col>
      <xdr:colOff>177800</xdr:colOff>
      <xdr:row>38</xdr:row>
      <xdr:rowOff>118604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20559"/>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98323</xdr:rowOff>
    </xdr:from>
    <xdr:to>
      <xdr:col>15</xdr:col>
      <xdr:colOff>50800</xdr:colOff>
      <xdr:row>38</xdr:row>
      <xdr:rowOff>118604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13423"/>
          <a:ext cx="889000" cy="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98323</xdr:rowOff>
    </xdr:from>
    <xdr:to>
      <xdr:col>10</xdr:col>
      <xdr:colOff>114300</xdr:colOff>
      <xdr:row>38</xdr:row>
      <xdr:rowOff>134736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13423"/>
          <a:ext cx="8890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148091</xdr:rowOff>
    </xdr:from>
    <xdr:to>
      <xdr:col>24</xdr:col>
      <xdr:colOff>114300</xdr:colOff>
      <xdr:row>38</xdr:row>
      <xdr:rowOff>78241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63018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54659</xdr:rowOff>
    </xdr:from>
    <xdr:to>
      <xdr:col>20</xdr:col>
      <xdr:colOff>38100</xdr:colOff>
      <xdr:row>38</xdr:row>
      <xdr:rowOff>156259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6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147386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6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67804</xdr:rowOff>
    </xdr:from>
    <xdr:to>
      <xdr:col>15</xdr:col>
      <xdr:colOff>101600</xdr:colOff>
      <xdr:row>38</xdr:row>
      <xdr:rowOff>169404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160531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47523</xdr:rowOff>
    </xdr:from>
    <xdr:to>
      <xdr:col>10</xdr:col>
      <xdr:colOff>165100</xdr:colOff>
      <xdr:row>38</xdr:row>
      <xdr:rowOff>149123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140250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83936</xdr:rowOff>
    </xdr:from>
    <xdr:to>
      <xdr:col>6</xdr:col>
      <xdr:colOff>38100</xdr:colOff>
      <xdr:row>39</xdr:row>
      <xdr:rowOff>14086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9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5213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9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24247</xdr:rowOff>
    </xdr:from>
    <xdr:to>
      <xdr:col>24</xdr:col>
      <xdr:colOff>63500</xdr:colOff>
      <xdr:row>58</xdr:row>
      <xdr:rowOff>73975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68347"/>
          <a:ext cx="838200" cy="4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64791</xdr:rowOff>
    </xdr:from>
    <xdr:to>
      <xdr:col>19</xdr:col>
      <xdr:colOff>177800</xdr:colOff>
      <xdr:row>58</xdr:row>
      <xdr:rowOff>73975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8891"/>
          <a:ext cx="889000" cy="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64791</xdr:rowOff>
    </xdr:from>
    <xdr:to>
      <xdr:col>15</xdr:col>
      <xdr:colOff>50800</xdr:colOff>
      <xdr:row>58</xdr:row>
      <xdr:rowOff>73768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8891"/>
          <a:ext cx="889000" cy="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73768</xdr:rowOff>
    </xdr:from>
    <xdr:to>
      <xdr:col>10</xdr:col>
      <xdr:colOff>114300</xdr:colOff>
      <xdr:row>58</xdr:row>
      <xdr:rowOff>83220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17868"/>
          <a:ext cx="8890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144897</xdr:rowOff>
    </xdr:from>
    <xdr:to>
      <xdr:col>24</xdr:col>
      <xdr:colOff>114300</xdr:colOff>
      <xdr:row>58</xdr:row>
      <xdr:rowOff>75047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1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104274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23175</xdr:rowOff>
    </xdr:from>
    <xdr:to>
      <xdr:col>20</xdr:col>
      <xdr:colOff>38100</xdr:colOff>
      <xdr:row>58</xdr:row>
      <xdr:rowOff>124775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115902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13991</xdr:rowOff>
    </xdr:from>
    <xdr:to>
      <xdr:col>15</xdr:col>
      <xdr:colOff>101600</xdr:colOff>
      <xdr:row>58</xdr:row>
      <xdr:rowOff>115591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106718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22968</xdr:rowOff>
    </xdr:from>
    <xdr:to>
      <xdr:col>10</xdr:col>
      <xdr:colOff>165100</xdr:colOff>
      <xdr:row>58</xdr:row>
      <xdr:rowOff>124568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115695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32420</xdr:rowOff>
    </xdr:from>
    <xdr:to>
      <xdr:col>6</xdr:col>
      <xdr:colOff>38100</xdr:colOff>
      <xdr:row>58</xdr:row>
      <xdr:rowOff>134020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125147</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30049</xdr:rowOff>
    </xdr:from>
    <xdr:to>
      <xdr:col>24</xdr:col>
      <xdr:colOff>63500</xdr:colOff>
      <xdr:row>74</xdr:row>
      <xdr:rowOff>121336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2717349"/>
          <a:ext cx="8382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121336</xdr:rowOff>
    </xdr:from>
    <xdr:to>
      <xdr:col>19</xdr:col>
      <xdr:colOff>177800</xdr:colOff>
      <xdr:row>75</xdr:row>
      <xdr:rowOff>86360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2808636"/>
          <a:ext cx="889000" cy="1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23305</xdr:rowOff>
    </xdr:from>
    <xdr:to>
      <xdr:col>15</xdr:col>
      <xdr:colOff>50800</xdr:colOff>
      <xdr:row>75</xdr:row>
      <xdr:rowOff>86360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2882055"/>
          <a:ext cx="8890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23305</xdr:rowOff>
    </xdr:from>
    <xdr:to>
      <xdr:col>10</xdr:col>
      <xdr:colOff>114300</xdr:colOff>
      <xdr:row>75</xdr:row>
      <xdr:rowOff>74358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2882055"/>
          <a:ext cx="889000" cy="5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150699</xdr:rowOff>
    </xdr:from>
    <xdr:to>
      <xdr:col>24</xdr:col>
      <xdr:colOff>114300</xdr:colOff>
      <xdr:row>74</xdr:row>
      <xdr:rowOff>80849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66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2126</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51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70536</xdr:rowOff>
    </xdr:from>
    <xdr:to>
      <xdr:col>20</xdr:col>
      <xdr:colOff>38100</xdr:colOff>
      <xdr:row>75</xdr:row>
      <xdr:rowOff>686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7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17213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53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35560</xdr:rowOff>
    </xdr:from>
    <xdr:to>
      <xdr:col>15</xdr:col>
      <xdr:colOff>101600</xdr:colOff>
      <xdr:row>75</xdr:row>
      <xdr:rowOff>137160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28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153687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66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143955</xdr:rowOff>
    </xdr:from>
    <xdr:to>
      <xdr:col>10</xdr:col>
      <xdr:colOff>165100</xdr:colOff>
      <xdr:row>75</xdr:row>
      <xdr:rowOff>74105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8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90632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6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23558</xdr:rowOff>
    </xdr:from>
    <xdr:to>
      <xdr:col>6</xdr:col>
      <xdr:colOff>38100</xdr:colOff>
      <xdr:row>75</xdr:row>
      <xdr:rowOff>125158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88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141685</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6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155169</xdr:rowOff>
    </xdr:from>
    <xdr:to>
      <xdr:col>24</xdr:col>
      <xdr:colOff>63500</xdr:colOff>
      <xdr:row>97</xdr:row>
      <xdr:rowOff>97256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14369"/>
          <a:ext cx="838200" cy="1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97256</xdr:rowOff>
    </xdr:from>
    <xdr:to>
      <xdr:col>19</xdr:col>
      <xdr:colOff>177800</xdr:colOff>
      <xdr:row>97</xdr:row>
      <xdr:rowOff>165021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27906"/>
          <a:ext cx="889000" cy="6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28494</xdr:rowOff>
    </xdr:from>
    <xdr:to>
      <xdr:col>15</xdr:col>
      <xdr:colOff>50800</xdr:colOff>
      <xdr:row>97</xdr:row>
      <xdr:rowOff>165021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59144"/>
          <a:ext cx="889000" cy="13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28494</xdr:rowOff>
    </xdr:from>
    <xdr:to>
      <xdr:col>10</xdr:col>
      <xdr:colOff>114300</xdr:colOff>
      <xdr:row>98</xdr:row>
      <xdr:rowOff>51414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59144"/>
          <a:ext cx="889000" cy="19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122779</xdr:rowOff>
    </xdr:from>
    <xdr:to>
      <xdr:col>6</xdr:col>
      <xdr:colOff>38100</xdr:colOff>
      <xdr:row>97</xdr:row>
      <xdr:rowOff>52929</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8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69456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35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104369</xdr:rowOff>
    </xdr:from>
    <xdr:to>
      <xdr:col>24</xdr:col>
      <xdr:colOff>114300</xdr:colOff>
      <xdr:row>97</xdr:row>
      <xdr:rowOff>34519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82796</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4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46456</xdr:rowOff>
    </xdr:from>
    <xdr:to>
      <xdr:col>20</xdr:col>
      <xdr:colOff>38100</xdr:colOff>
      <xdr:row>97</xdr:row>
      <xdr:rowOff>148056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139183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6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114221</xdr:rowOff>
    </xdr:from>
    <xdr:to>
      <xdr:col>15</xdr:col>
      <xdr:colOff>101600</xdr:colOff>
      <xdr:row>98</xdr:row>
      <xdr:rowOff>44371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4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35498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3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149144</xdr:rowOff>
    </xdr:from>
    <xdr:to>
      <xdr:col>10</xdr:col>
      <xdr:colOff>165100</xdr:colOff>
      <xdr:row>97</xdr:row>
      <xdr:rowOff>79294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70421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0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614</xdr:rowOff>
    </xdr:from>
    <xdr:to>
      <xdr:col>6</xdr:col>
      <xdr:colOff>38100</xdr:colOff>
      <xdr:row>98</xdr:row>
      <xdr:rowOff>102214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0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93341</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9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159367</xdr:rowOff>
    </xdr:from>
    <xdr:to>
      <xdr:col>55</xdr:col>
      <xdr:colOff>0</xdr:colOff>
      <xdr:row>37</xdr:row>
      <xdr:rowOff>166964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03017"/>
          <a:ext cx="838200" cy="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121953</xdr:rowOff>
    </xdr:from>
    <xdr:to>
      <xdr:col>50</xdr:col>
      <xdr:colOff>114300</xdr:colOff>
      <xdr:row>37</xdr:row>
      <xdr:rowOff>159367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65603"/>
          <a:ext cx="8890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118280</xdr:rowOff>
    </xdr:from>
    <xdr:to>
      <xdr:col>45</xdr:col>
      <xdr:colOff>177800</xdr:colOff>
      <xdr:row>37</xdr:row>
      <xdr:rowOff>121953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461930"/>
          <a:ext cx="889000" cy="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55309</xdr:rowOff>
    </xdr:from>
    <xdr:to>
      <xdr:col>41</xdr:col>
      <xdr:colOff>50800</xdr:colOff>
      <xdr:row>37</xdr:row>
      <xdr:rowOff>118280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713159"/>
          <a:ext cx="889000" cy="74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116164</xdr:rowOff>
    </xdr:from>
    <xdr:to>
      <xdr:col>55</xdr:col>
      <xdr:colOff>50800</xdr:colOff>
      <xdr:row>38</xdr:row>
      <xdr:rowOff>46314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5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31091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7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108567</xdr:rowOff>
    </xdr:from>
    <xdr:to>
      <xdr:col>50</xdr:col>
      <xdr:colOff>165100</xdr:colOff>
      <xdr:row>38</xdr:row>
      <xdr:rowOff>38717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5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29844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4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71153</xdr:rowOff>
    </xdr:from>
    <xdr:to>
      <xdr:col>46</xdr:col>
      <xdr:colOff>38100</xdr:colOff>
      <xdr:row>38</xdr:row>
      <xdr:rowOff>1303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163880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0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67480</xdr:rowOff>
    </xdr:from>
    <xdr:to>
      <xdr:col>41</xdr:col>
      <xdr:colOff>101600</xdr:colOff>
      <xdr:row>37</xdr:row>
      <xdr:rowOff>169080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160207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4509</xdr:rowOff>
    </xdr:from>
    <xdr:to>
      <xdr:col>36</xdr:col>
      <xdr:colOff>165100</xdr:colOff>
      <xdr:row>33</xdr:row>
      <xdr:rowOff>106109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6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97236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5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68518</xdr:rowOff>
    </xdr:from>
    <xdr:to>
      <xdr:col>55</xdr:col>
      <xdr:colOff>0</xdr:colOff>
      <xdr:row>56</xdr:row>
      <xdr:rowOff>63946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498268"/>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63946</xdr:rowOff>
    </xdr:from>
    <xdr:to>
      <xdr:col>50</xdr:col>
      <xdr:colOff>114300</xdr:colOff>
      <xdr:row>58</xdr:row>
      <xdr:rowOff>24986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665146"/>
          <a:ext cx="889000" cy="30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44559</xdr:rowOff>
    </xdr:from>
    <xdr:to>
      <xdr:col>45</xdr:col>
      <xdr:colOff>177800</xdr:colOff>
      <xdr:row>58</xdr:row>
      <xdr:rowOff>24986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817209"/>
          <a:ext cx="889000" cy="15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44559</xdr:rowOff>
    </xdr:from>
    <xdr:to>
      <xdr:col>41</xdr:col>
      <xdr:colOff>50800</xdr:colOff>
      <xdr:row>58</xdr:row>
      <xdr:rowOff>63347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17209"/>
          <a:ext cx="889000" cy="19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17718</xdr:rowOff>
    </xdr:from>
    <xdr:to>
      <xdr:col>55</xdr:col>
      <xdr:colOff>50800</xdr:colOff>
      <xdr:row>55</xdr:row>
      <xdr:rowOff>119318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44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40595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29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13146</xdr:rowOff>
    </xdr:from>
    <xdr:to>
      <xdr:col>50</xdr:col>
      <xdr:colOff>165100</xdr:colOff>
      <xdr:row>56</xdr:row>
      <xdr:rowOff>114746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1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131273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3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145636</xdr:rowOff>
    </xdr:from>
    <xdr:to>
      <xdr:col>46</xdr:col>
      <xdr:colOff>38100</xdr:colOff>
      <xdr:row>58</xdr:row>
      <xdr:rowOff>75786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1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66913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165209</xdr:rowOff>
    </xdr:from>
    <xdr:to>
      <xdr:col>41</xdr:col>
      <xdr:colOff>101600</xdr:colOff>
      <xdr:row>57</xdr:row>
      <xdr:rowOff>95359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6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86486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5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12547</xdr:rowOff>
    </xdr:from>
    <xdr:to>
      <xdr:col>36</xdr:col>
      <xdr:colOff>165100</xdr:colOff>
      <xdr:row>58</xdr:row>
      <xdr:rowOff>114147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105274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04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151454</xdr:rowOff>
    </xdr:from>
    <xdr:to>
      <xdr:col>55</xdr:col>
      <xdr:colOff>0</xdr:colOff>
      <xdr:row>77</xdr:row>
      <xdr:rowOff>82017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181654"/>
          <a:ext cx="838200" cy="10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82017</xdr:rowOff>
    </xdr:from>
    <xdr:to>
      <xdr:col>50</xdr:col>
      <xdr:colOff>114300</xdr:colOff>
      <xdr:row>78</xdr:row>
      <xdr:rowOff>43078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283667"/>
          <a:ext cx="889000" cy="13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126955</xdr:rowOff>
    </xdr:from>
    <xdr:to>
      <xdr:col>45</xdr:col>
      <xdr:colOff>177800</xdr:colOff>
      <xdr:row>78</xdr:row>
      <xdr:rowOff>43078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28605"/>
          <a:ext cx="889000" cy="8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126955</xdr:rowOff>
    </xdr:from>
    <xdr:to>
      <xdr:col>41</xdr:col>
      <xdr:colOff>50800</xdr:colOff>
      <xdr:row>78</xdr:row>
      <xdr:rowOff>57841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28605"/>
          <a:ext cx="889000" cy="1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100654</xdr:rowOff>
    </xdr:from>
    <xdr:to>
      <xdr:col>55</xdr:col>
      <xdr:colOff>50800</xdr:colOff>
      <xdr:row>77</xdr:row>
      <xdr:rowOff>30804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3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123531</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98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31217</xdr:rowOff>
    </xdr:from>
    <xdr:to>
      <xdr:col>50</xdr:col>
      <xdr:colOff>165100</xdr:colOff>
      <xdr:row>77</xdr:row>
      <xdr:rowOff>132817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149344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0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163728</xdr:rowOff>
    </xdr:from>
    <xdr:to>
      <xdr:col>46</xdr:col>
      <xdr:colOff>38100</xdr:colOff>
      <xdr:row>78</xdr:row>
      <xdr:rowOff>93878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85005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5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76155</xdr:rowOff>
    </xdr:from>
    <xdr:to>
      <xdr:col>41</xdr:col>
      <xdr:colOff>101600</xdr:colOff>
      <xdr:row>78</xdr:row>
      <xdr:rowOff>6305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22832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05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7041</xdr:rowOff>
    </xdr:from>
    <xdr:to>
      <xdr:col>36</xdr:col>
      <xdr:colOff>165100</xdr:colOff>
      <xdr:row>78</xdr:row>
      <xdr:rowOff>108641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8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99768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7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16039</xdr:rowOff>
    </xdr:from>
    <xdr:to>
      <xdr:col>55</xdr:col>
      <xdr:colOff>0</xdr:colOff>
      <xdr:row>97</xdr:row>
      <xdr:rowOff>158102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46689"/>
          <a:ext cx="838200" cy="1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158102</xdr:rowOff>
    </xdr:from>
    <xdr:to>
      <xdr:col>50</xdr:col>
      <xdr:colOff>114300</xdr:colOff>
      <xdr:row>98</xdr:row>
      <xdr:rowOff>78739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88752"/>
          <a:ext cx="889000" cy="9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132207</xdr:rowOff>
    </xdr:from>
    <xdr:to>
      <xdr:col>45</xdr:col>
      <xdr:colOff>177800</xdr:colOff>
      <xdr:row>98</xdr:row>
      <xdr:rowOff>78739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762857"/>
          <a:ext cx="889000" cy="1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132207</xdr:rowOff>
    </xdr:from>
    <xdr:to>
      <xdr:col>41</xdr:col>
      <xdr:colOff>50800</xdr:colOff>
      <xdr:row>98</xdr:row>
      <xdr:rowOff>96114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762857"/>
          <a:ext cx="889000" cy="1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136689</xdr:rowOff>
    </xdr:from>
    <xdr:to>
      <xdr:col>55</xdr:col>
      <xdr:colOff>50800</xdr:colOff>
      <xdr:row>97</xdr:row>
      <xdr:rowOff>66839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9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159566</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4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107302</xdr:rowOff>
    </xdr:from>
    <xdr:to>
      <xdr:col>50</xdr:col>
      <xdr:colOff>165100</xdr:colOff>
      <xdr:row>98</xdr:row>
      <xdr:rowOff>37452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28579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27939</xdr:rowOff>
    </xdr:from>
    <xdr:to>
      <xdr:col>46</xdr:col>
      <xdr:colOff>38100</xdr:colOff>
      <xdr:row>98</xdr:row>
      <xdr:rowOff>129539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120666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9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81407</xdr:rowOff>
    </xdr:from>
    <xdr:to>
      <xdr:col>41</xdr:col>
      <xdr:colOff>101600</xdr:colOff>
      <xdr:row>98</xdr:row>
      <xdr:rowOff>11557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2684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45314</xdr:rowOff>
    </xdr:from>
    <xdr:to>
      <xdr:col>36</xdr:col>
      <xdr:colOff>165100</xdr:colOff>
      <xdr:row>98</xdr:row>
      <xdr:rowOff>146914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4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138041</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694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70848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57398"/>
          <a:ext cx="838200" cy="2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43449</xdr:rowOff>
    </xdr:from>
    <xdr:to>
      <xdr:col>81</xdr:col>
      <xdr:colOff>50800</xdr:colOff>
      <xdr:row>39</xdr:row>
      <xdr:rowOff>70848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29999"/>
          <a:ext cx="889000" cy="2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43449</xdr:rowOff>
    </xdr:from>
    <xdr:to>
      <xdr:col>76</xdr:col>
      <xdr:colOff>114300</xdr:colOff>
      <xdr:row>39</xdr:row>
      <xdr:rowOff>96734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729999"/>
          <a:ext cx="889000" cy="5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167677</xdr:rowOff>
    </xdr:from>
    <xdr:to>
      <xdr:col>71</xdr:col>
      <xdr:colOff>177800</xdr:colOff>
      <xdr:row>39</xdr:row>
      <xdr:rowOff>96734</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82777"/>
          <a:ext cx="889000" cy="10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20048</xdr:rowOff>
    </xdr:from>
    <xdr:to>
      <xdr:col>81</xdr:col>
      <xdr:colOff>101600</xdr:colOff>
      <xdr:row>39</xdr:row>
      <xdr:rowOff>121648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0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138175</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48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164099</xdr:rowOff>
    </xdr:from>
    <xdr:to>
      <xdr:col>76</xdr:col>
      <xdr:colOff>165100</xdr:colOff>
      <xdr:row>39</xdr:row>
      <xdr:rowOff>94249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110776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45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45934</xdr:rowOff>
    </xdr:from>
    <xdr:to>
      <xdr:col>72</xdr:col>
      <xdr:colOff>38100</xdr:colOff>
      <xdr:row>39</xdr:row>
      <xdr:rowOff>147534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138661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825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116877</xdr:rowOff>
    </xdr:from>
    <xdr:to>
      <xdr:col>67</xdr:col>
      <xdr:colOff>101600</xdr:colOff>
      <xdr:row>39</xdr:row>
      <xdr:rowOff>47027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63553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40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65633</xdr:rowOff>
    </xdr:from>
    <xdr:to>
      <xdr:col>85</xdr:col>
      <xdr:colOff>127000</xdr:colOff>
      <xdr:row>78</xdr:row>
      <xdr:rowOff>70332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438733"/>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65633</xdr:rowOff>
    </xdr:from>
    <xdr:to>
      <xdr:col>81</xdr:col>
      <xdr:colOff>50800</xdr:colOff>
      <xdr:row>78</xdr:row>
      <xdr:rowOff>78423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38733"/>
          <a:ext cx="889000"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78423</xdr:rowOff>
    </xdr:from>
    <xdr:to>
      <xdr:col>76</xdr:col>
      <xdr:colOff>114300</xdr:colOff>
      <xdr:row>78</xdr:row>
      <xdr:rowOff>93320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51523"/>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93320</xdr:rowOff>
    </xdr:from>
    <xdr:to>
      <xdr:col>71</xdr:col>
      <xdr:colOff>177800</xdr:colOff>
      <xdr:row>78</xdr:row>
      <xdr:rowOff>102388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66420"/>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19532</xdr:rowOff>
    </xdr:from>
    <xdr:to>
      <xdr:col>85</xdr:col>
      <xdr:colOff>177800</xdr:colOff>
      <xdr:row>78</xdr:row>
      <xdr:rowOff>121132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105909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14833</xdr:rowOff>
    </xdr:from>
    <xdr:to>
      <xdr:col>81</xdr:col>
      <xdr:colOff>101600</xdr:colOff>
      <xdr:row>78</xdr:row>
      <xdr:rowOff>116433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107560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8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27623</xdr:rowOff>
    </xdr:from>
    <xdr:to>
      <xdr:col>76</xdr:col>
      <xdr:colOff>165100</xdr:colOff>
      <xdr:row>78</xdr:row>
      <xdr:rowOff>129223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120350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42520</xdr:rowOff>
    </xdr:from>
    <xdr:to>
      <xdr:col>72</xdr:col>
      <xdr:colOff>38100</xdr:colOff>
      <xdr:row>78</xdr:row>
      <xdr:rowOff>144120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135247</xdr:rowOff>
    </xdr:from>
    <xdr:ext cx="469744"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68428" y="135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51588</xdr:rowOff>
    </xdr:from>
    <xdr:to>
      <xdr:col>67</xdr:col>
      <xdr:colOff>101600</xdr:colOff>
      <xdr:row>78</xdr:row>
      <xdr:rowOff>153188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144315</xdr:rowOff>
    </xdr:from>
    <xdr:ext cx="469744"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79428" y="1351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142653</xdr:rowOff>
    </xdr:from>
    <xdr:to>
      <xdr:col>85</xdr:col>
      <xdr:colOff>127000</xdr:colOff>
      <xdr:row>98</xdr:row>
      <xdr:rowOff>22172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73303"/>
          <a:ext cx="838200" cy="5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142653</xdr:rowOff>
    </xdr:from>
    <xdr:to>
      <xdr:col>81</xdr:col>
      <xdr:colOff>50800</xdr:colOff>
      <xdr:row>98</xdr:row>
      <xdr:rowOff>41475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73303"/>
          <a:ext cx="8890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27394</xdr:rowOff>
    </xdr:from>
    <xdr:to>
      <xdr:col>76</xdr:col>
      <xdr:colOff>114300</xdr:colOff>
      <xdr:row>98</xdr:row>
      <xdr:rowOff>41475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29494"/>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27394</xdr:rowOff>
    </xdr:from>
    <xdr:to>
      <xdr:col>71</xdr:col>
      <xdr:colOff>177800</xdr:colOff>
      <xdr:row>98</xdr:row>
      <xdr:rowOff>67810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29494"/>
          <a:ext cx="889000" cy="4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142822</xdr:rowOff>
    </xdr:from>
    <xdr:to>
      <xdr:col>85</xdr:col>
      <xdr:colOff>177800</xdr:colOff>
      <xdr:row>98</xdr:row>
      <xdr:rowOff>72972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57749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8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91853</xdr:rowOff>
    </xdr:from>
    <xdr:to>
      <xdr:col>81</xdr:col>
      <xdr:colOff>101600</xdr:colOff>
      <xdr:row>98</xdr:row>
      <xdr:rowOff>22003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13130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162125</xdr:rowOff>
    </xdr:from>
    <xdr:to>
      <xdr:col>76</xdr:col>
      <xdr:colOff>165100</xdr:colOff>
      <xdr:row>98</xdr:row>
      <xdr:rowOff>92275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9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83402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8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148044</xdr:rowOff>
    </xdr:from>
    <xdr:to>
      <xdr:col>72</xdr:col>
      <xdr:colOff>38100</xdr:colOff>
      <xdr:row>98</xdr:row>
      <xdr:rowOff>78194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69321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7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17010</xdr:rowOff>
    </xdr:from>
    <xdr:to>
      <xdr:col>67</xdr:col>
      <xdr:colOff>101600</xdr:colOff>
      <xdr:row>98</xdr:row>
      <xdr:rowOff>118610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1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109737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1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141605</xdr:rowOff>
    </xdr:from>
    <xdr:to>
      <xdr:col>116</xdr:col>
      <xdr:colOff>63500</xdr:colOff>
      <xdr:row>38</xdr:row>
      <xdr:rowOff>143256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6705"/>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135255</xdr:rowOff>
    </xdr:from>
    <xdr:to>
      <xdr:col>111</xdr:col>
      <xdr:colOff>177800</xdr:colOff>
      <xdr:row>38</xdr:row>
      <xdr:rowOff>141605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0355"/>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125857</xdr:rowOff>
    </xdr:from>
    <xdr:to>
      <xdr:col>107</xdr:col>
      <xdr:colOff>50800</xdr:colOff>
      <xdr:row>38</xdr:row>
      <xdr:rowOff>135255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40957"/>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125857</xdr:rowOff>
    </xdr:from>
    <xdr:to>
      <xdr:col>102</xdr:col>
      <xdr:colOff>114300</xdr:colOff>
      <xdr:row>38</xdr:row>
      <xdr:rowOff>130429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4095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92456</xdr:rowOff>
    </xdr:from>
    <xdr:to>
      <xdr:col>116</xdr:col>
      <xdr:colOff>114300</xdr:colOff>
      <xdr:row>39</xdr:row>
      <xdr:rowOff>22606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7383</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22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90805</xdr:rowOff>
    </xdr:from>
    <xdr:to>
      <xdr:col>112</xdr:col>
      <xdr:colOff>38100</xdr:colOff>
      <xdr:row>39</xdr:row>
      <xdr:rowOff>20955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12082</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84455</xdr:rowOff>
    </xdr:from>
    <xdr:to>
      <xdr:col>107</xdr:col>
      <xdr:colOff>101600</xdr:colOff>
      <xdr:row>39</xdr:row>
      <xdr:rowOff>14605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5732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692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75057</xdr:rowOff>
    </xdr:from>
    <xdr:to>
      <xdr:col>102</xdr:col>
      <xdr:colOff>165100</xdr:colOff>
      <xdr:row>39</xdr:row>
      <xdr:rowOff>5207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167784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6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79629</xdr:rowOff>
    </xdr:from>
    <xdr:to>
      <xdr:col>98</xdr:col>
      <xdr:colOff>38100</xdr:colOff>
      <xdr:row>39</xdr:row>
      <xdr:rowOff>9779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906</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119194</xdr:rowOff>
    </xdr:from>
    <xdr:to>
      <xdr:col>116</xdr:col>
      <xdr:colOff>63500</xdr:colOff>
      <xdr:row>58</xdr:row>
      <xdr:rowOff>120223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63294"/>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119194</xdr:rowOff>
    </xdr:from>
    <xdr:to>
      <xdr:col>111</xdr:col>
      <xdr:colOff>177800</xdr:colOff>
      <xdr:row>58</xdr:row>
      <xdr:rowOff>119675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63294"/>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115949</xdr:rowOff>
    </xdr:from>
    <xdr:to>
      <xdr:col>107</xdr:col>
      <xdr:colOff>50800</xdr:colOff>
      <xdr:row>58</xdr:row>
      <xdr:rowOff>119675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60049"/>
          <a:ext cx="8890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114760</xdr:rowOff>
    </xdr:from>
    <xdr:to>
      <xdr:col>102</xdr:col>
      <xdr:colOff>114300</xdr:colOff>
      <xdr:row>58</xdr:row>
      <xdr:rowOff>115949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58860"/>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69423</xdr:rowOff>
    </xdr:from>
    <xdr:to>
      <xdr:col>116</xdr:col>
      <xdr:colOff>114300</xdr:colOff>
      <xdr:row>58</xdr:row>
      <xdr:rowOff>171023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68394</xdr:rowOff>
    </xdr:from>
    <xdr:to>
      <xdr:col>112</xdr:col>
      <xdr:colOff>38100</xdr:colOff>
      <xdr:row>58</xdr:row>
      <xdr:rowOff>169994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161121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0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68875</xdr:rowOff>
    </xdr:from>
    <xdr:to>
      <xdr:col>107</xdr:col>
      <xdr:colOff>101600</xdr:colOff>
      <xdr:row>58</xdr:row>
      <xdr:rowOff>170475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161602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05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65149</xdr:rowOff>
    </xdr:from>
    <xdr:to>
      <xdr:col>102</xdr:col>
      <xdr:colOff>165100</xdr:colOff>
      <xdr:row>58</xdr:row>
      <xdr:rowOff>166749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157876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0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63960</xdr:rowOff>
    </xdr:from>
    <xdr:to>
      <xdr:col>98</xdr:col>
      <xdr:colOff>38100</xdr:colOff>
      <xdr:row>58</xdr:row>
      <xdr:rowOff>165560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0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156687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0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48183</xdr:rowOff>
    </xdr:from>
    <xdr:to>
      <xdr:col>116</xdr:col>
      <xdr:colOff>63500</xdr:colOff>
      <xdr:row>78</xdr:row>
      <xdr:rowOff>133032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49833"/>
          <a:ext cx="838200" cy="25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133032</xdr:rowOff>
    </xdr:from>
    <xdr:to>
      <xdr:col>111</xdr:col>
      <xdr:colOff>177800</xdr:colOff>
      <xdr:row>78</xdr:row>
      <xdr:rowOff>145072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506132"/>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145072</xdr:rowOff>
    </xdr:from>
    <xdr:to>
      <xdr:col>107</xdr:col>
      <xdr:colOff>50800</xdr:colOff>
      <xdr:row>79</xdr:row>
      <xdr:rowOff>39382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518172"/>
          <a:ext cx="889000" cy="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34430</xdr:rowOff>
    </xdr:from>
    <xdr:to>
      <xdr:col>102</xdr:col>
      <xdr:colOff>114300</xdr:colOff>
      <xdr:row>79</xdr:row>
      <xdr:rowOff>39382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578980"/>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168833</xdr:rowOff>
    </xdr:from>
    <xdr:to>
      <xdr:col>116</xdr:col>
      <xdr:colOff>114300</xdr:colOff>
      <xdr:row>77</xdr:row>
      <xdr:rowOff>98983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147260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7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82232</xdr:rowOff>
    </xdr:from>
    <xdr:to>
      <xdr:col>112</xdr:col>
      <xdr:colOff>38100</xdr:colOff>
      <xdr:row>79</xdr:row>
      <xdr:rowOff>12382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45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3509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54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94272</xdr:rowOff>
    </xdr:from>
    <xdr:to>
      <xdr:col>107</xdr:col>
      <xdr:colOff>101600</xdr:colOff>
      <xdr:row>79</xdr:row>
      <xdr:rowOff>24422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46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15549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56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160032</xdr:rowOff>
    </xdr:from>
    <xdr:to>
      <xdr:col>102</xdr:col>
      <xdr:colOff>165100</xdr:colOff>
      <xdr:row>79</xdr:row>
      <xdr:rowOff>90182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5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81309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6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155080</xdr:rowOff>
    </xdr:from>
    <xdr:to>
      <xdr:col>98</xdr:col>
      <xdr:colOff>38100</xdr:colOff>
      <xdr:row>79</xdr:row>
      <xdr:rowOff>85230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5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76357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62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歳出決算総額は、住民一人当たりおよそ</a:t>
          </a:r>
          <a:r>
            <a:rPr kumimoji="1" lang="en-US" altLang="ja-JP" sz="1300">
              <a:latin typeface="ＭＳ Ｐゴシック" panose="020B0600070205080204" pitchFamily="50" charset="-128"/>
              <a:ea typeface="ＭＳ Ｐゴシック" panose="020B0600070205080204" pitchFamily="50" charset="-128"/>
            </a:rPr>
            <a:t>405,428</a:t>
          </a:r>
          <a:r>
            <a:rPr kumimoji="1" lang="ja-JP" altLang="en-US" sz="1300">
              <a:latin typeface="ＭＳ Ｐゴシック" panose="020B0600070205080204" pitchFamily="50" charset="-128"/>
              <a:ea typeface="ＭＳ Ｐゴシック" panose="020B0600070205080204" pitchFamily="50" charset="-128"/>
            </a:rPr>
            <a:t>円となっている。主な構成項目のうち、義務的経費（人件費、扶助費、公債費）においては、いずれも令和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年度からの過去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年間すべてで類似団体平均値を下回っている。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補助費等における減は、保育施設整備交付金の減のほか、新型コロナウイルスワクチン個別接種奨励金の皆減による影響が大きい。</a:t>
          </a:r>
        </a:p>
        <a:p>
          <a:r>
            <a:rPr kumimoji="1" lang="ja-JP" altLang="en-US" sz="1300">
              <a:latin typeface="ＭＳ Ｐゴシック" panose="020B0600070205080204" pitchFamily="50" charset="-128"/>
              <a:ea typeface="ＭＳ Ｐゴシック" panose="020B0600070205080204" pitchFamily="50" charset="-128"/>
            </a:rPr>
            <a:t>　物件費の増については、基幹系システム標準化システム移行業務、発掘本調査補助業務や予防接種関係経費の歳出が増加したものによる。普通建設事業費の増については、主に市民図書館・児童屋内遊戯施設・スイーツステーションを複合した図書館等複合施設整備事業の本体工事分や、放課後児童クラブ新設に伴う整備費のほか、市道改良工事・市道幹線道路舗装修繕工事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　災害復旧事業費については、令和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月発生の福島県沖地震による被害に伴う災害復旧費の皆減である。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宮城県富谷市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52,452
52,201
49.18
22,816,534
21,265,489
1,156,285
10,793,157
7,188,897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148844</xdr:rowOff>
    </xdr:from>
    <xdr:to>
      <xdr:col>24</xdr:col>
      <xdr:colOff>63500</xdr:colOff>
      <xdr:row>35</xdr:row>
      <xdr:rowOff>169875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49594"/>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153416</xdr:rowOff>
    </xdr:from>
    <xdr:to>
      <xdr:col>19</xdr:col>
      <xdr:colOff>177800</xdr:colOff>
      <xdr:row>35</xdr:row>
      <xdr:rowOff>169875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5416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153416</xdr:rowOff>
    </xdr:from>
    <xdr:to>
      <xdr:col>15</xdr:col>
      <xdr:colOff>50800</xdr:colOff>
      <xdr:row>36</xdr:row>
      <xdr:rowOff>13513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54166"/>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13513</xdr:rowOff>
    </xdr:from>
    <xdr:to>
      <xdr:col>10</xdr:col>
      <xdr:colOff>114300</xdr:colOff>
      <xdr:row>36</xdr:row>
      <xdr:rowOff>125984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85713"/>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98044</xdr:rowOff>
    </xdr:from>
    <xdr:to>
      <xdr:col>24</xdr:col>
      <xdr:colOff>114300</xdr:colOff>
      <xdr:row>36</xdr:row>
      <xdr:rowOff>28194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76471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119075</xdr:rowOff>
    </xdr:from>
    <xdr:to>
      <xdr:col>20</xdr:col>
      <xdr:colOff>38100</xdr:colOff>
      <xdr:row>36</xdr:row>
      <xdr:rowOff>49225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40352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1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102616</xdr:rowOff>
    </xdr:from>
    <xdr:to>
      <xdr:col>15</xdr:col>
      <xdr:colOff>101600</xdr:colOff>
      <xdr:row>36</xdr:row>
      <xdr:rowOff>32766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23893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134163</xdr:rowOff>
    </xdr:from>
    <xdr:to>
      <xdr:col>10</xdr:col>
      <xdr:colOff>165100</xdr:colOff>
      <xdr:row>36</xdr:row>
      <xdr:rowOff>64313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55440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2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167911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26622</xdr:rowOff>
    </xdr:from>
    <xdr:to>
      <xdr:col>24</xdr:col>
      <xdr:colOff>63500</xdr:colOff>
      <xdr:row>57</xdr:row>
      <xdr:rowOff>41827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99272"/>
          <a:ext cx="838200" cy="1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26622</xdr:rowOff>
    </xdr:from>
    <xdr:to>
      <xdr:col>19</xdr:col>
      <xdr:colOff>177800</xdr:colOff>
      <xdr:row>57</xdr:row>
      <xdr:rowOff>143181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9272"/>
          <a:ext cx="889000" cy="11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143181</xdr:rowOff>
    </xdr:from>
    <xdr:to>
      <xdr:col>15</xdr:col>
      <xdr:colOff>50800</xdr:colOff>
      <xdr:row>57</xdr:row>
      <xdr:rowOff>159098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5831"/>
          <a:ext cx="889000" cy="1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25080</xdr:rowOff>
    </xdr:from>
    <xdr:to>
      <xdr:col>10</xdr:col>
      <xdr:colOff>114300</xdr:colOff>
      <xdr:row>57</xdr:row>
      <xdr:rowOff>159098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83380"/>
          <a:ext cx="889000" cy="64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162477</xdr:rowOff>
    </xdr:from>
    <xdr:to>
      <xdr:col>24</xdr:col>
      <xdr:colOff>114300</xdr:colOff>
      <xdr:row>57</xdr:row>
      <xdr:rowOff>92627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140904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147272</xdr:rowOff>
    </xdr:from>
    <xdr:to>
      <xdr:col>20</xdr:col>
      <xdr:colOff>38100</xdr:colOff>
      <xdr:row>57</xdr:row>
      <xdr:rowOff>77422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93949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92381</xdr:rowOff>
    </xdr:from>
    <xdr:to>
      <xdr:col>15</xdr:col>
      <xdr:colOff>101600</xdr:colOff>
      <xdr:row>58</xdr:row>
      <xdr:rowOff>22531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13658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108298</xdr:rowOff>
    </xdr:from>
    <xdr:to>
      <xdr:col>10</xdr:col>
      <xdr:colOff>165100</xdr:colOff>
      <xdr:row>58</xdr:row>
      <xdr:rowOff>38448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29575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145730</xdr:rowOff>
    </xdr:from>
    <xdr:to>
      <xdr:col>6</xdr:col>
      <xdr:colOff>38100</xdr:colOff>
      <xdr:row>54</xdr:row>
      <xdr:rowOff>75880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67007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2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77201</xdr:rowOff>
    </xdr:from>
    <xdr:to>
      <xdr:col>24</xdr:col>
      <xdr:colOff>63500</xdr:colOff>
      <xdr:row>77</xdr:row>
      <xdr:rowOff>102857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7401"/>
          <a:ext cx="838200" cy="19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102857</xdr:rowOff>
    </xdr:from>
    <xdr:to>
      <xdr:col>19</xdr:col>
      <xdr:colOff>177800</xdr:colOff>
      <xdr:row>78</xdr:row>
      <xdr:rowOff>10252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04507"/>
          <a:ext cx="889000" cy="7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9733</xdr:rowOff>
    </xdr:from>
    <xdr:to>
      <xdr:col>15</xdr:col>
      <xdr:colOff>50800</xdr:colOff>
      <xdr:row>78</xdr:row>
      <xdr:rowOff>10252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11383"/>
          <a:ext cx="889000" cy="17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9733</xdr:rowOff>
    </xdr:from>
    <xdr:to>
      <xdr:col>10</xdr:col>
      <xdr:colOff>114300</xdr:colOff>
      <xdr:row>78</xdr:row>
      <xdr:rowOff>149118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1383"/>
          <a:ext cx="889000" cy="3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26401</xdr:rowOff>
    </xdr:from>
    <xdr:to>
      <xdr:col>24</xdr:col>
      <xdr:colOff>114300</xdr:colOff>
      <xdr:row>76</xdr:row>
      <xdr:rowOff>128001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112778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52057</xdr:rowOff>
    </xdr:from>
    <xdr:to>
      <xdr:col>20</xdr:col>
      <xdr:colOff>38100</xdr:colOff>
      <xdr:row>77</xdr:row>
      <xdr:rowOff>153657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144784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130902</xdr:rowOff>
    </xdr:from>
    <xdr:to>
      <xdr:col>15</xdr:col>
      <xdr:colOff>101600</xdr:colOff>
      <xdr:row>78</xdr:row>
      <xdr:rowOff>61052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52179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130383</xdr:rowOff>
    </xdr:from>
    <xdr:to>
      <xdr:col>10</xdr:col>
      <xdr:colOff>165100</xdr:colOff>
      <xdr:row>77</xdr:row>
      <xdr:rowOff>60533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51660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98318</xdr:rowOff>
    </xdr:from>
    <xdr:to>
      <xdr:col>6</xdr:col>
      <xdr:colOff>38100</xdr:colOff>
      <xdr:row>79</xdr:row>
      <xdr:rowOff>28468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7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19595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6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83742</xdr:rowOff>
    </xdr:from>
    <xdr:to>
      <xdr:col>24</xdr:col>
      <xdr:colOff>63500</xdr:colOff>
      <xdr:row>98</xdr:row>
      <xdr:rowOff>110785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85842"/>
          <a:ext cx="8382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83742</xdr:rowOff>
    </xdr:from>
    <xdr:to>
      <xdr:col>19</xdr:col>
      <xdr:colOff>177800</xdr:colOff>
      <xdr:row>98</xdr:row>
      <xdr:rowOff>90787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85842"/>
          <a:ext cx="889000" cy="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90787</xdr:rowOff>
    </xdr:from>
    <xdr:to>
      <xdr:col>15</xdr:col>
      <xdr:colOff>50800</xdr:colOff>
      <xdr:row>98</xdr:row>
      <xdr:rowOff>96974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92887"/>
          <a:ext cx="889000" cy="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96974</xdr:rowOff>
    </xdr:from>
    <xdr:to>
      <xdr:col>10</xdr:col>
      <xdr:colOff>114300</xdr:colOff>
      <xdr:row>98</xdr:row>
      <xdr:rowOff>121363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99074"/>
          <a:ext cx="889000" cy="2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59985</xdr:rowOff>
    </xdr:from>
    <xdr:to>
      <xdr:col>24</xdr:col>
      <xdr:colOff>114300</xdr:colOff>
      <xdr:row>98</xdr:row>
      <xdr:rowOff>161585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6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146362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32942</xdr:rowOff>
    </xdr:from>
    <xdr:to>
      <xdr:col>20</xdr:col>
      <xdr:colOff>38100</xdr:colOff>
      <xdr:row>98</xdr:row>
      <xdr:rowOff>134542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3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125669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2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39987</xdr:rowOff>
    </xdr:from>
    <xdr:to>
      <xdr:col>15</xdr:col>
      <xdr:colOff>101600</xdr:colOff>
      <xdr:row>98</xdr:row>
      <xdr:rowOff>141587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4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132714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3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46174</xdr:rowOff>
    </xdr:from>
    <xdr:to>
      <xdr:col>10</xdr:col>
      <xdr:colOff>165100</xdr:colOff>
      <xdr:row>98</xdr:row>
      <xdr:rowOff>147774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138901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70563</xdr:rowOff>
    </xdr:from>
    <xdr:to>
      <xdr:col>6</xdr:col>
      <xdr:colOff>38100</xdr:colOff>
      <xdr:row>99</xdr:row>
      <xdr:rowOff>713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163290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58928</xdr:rowOff>
    </xdr:from>
    <xdr:to>
      <xdr:col>55</xdr:col>
      <xdr:colOff>0</xdr:colOff>
      <xdr:row>38</xdr:row>
      <xdr:rowOff>59182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74028"/>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157988</xdr:rowOff>
    </xdr:from>
    <xdr:to>
      <xdr:col>50</xdr:col>
      <xdr:colOff>114300</xdr:colOff>
      <xdr:row>38</xdr:row>
      <xdr:rowOff>59182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01638"/>
          <a:ext cx="889000" cy="7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157988</xdr:rowOff>
    </xdr:from>
    <xdr:to>
      <xdr:col>45</xdr:col>
      <xdr:colOff>177800</xdr:colOff>
      <xdr:row>38</xdr:row>
      <xdr:rowOff>97917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01638"/>
          <a:ext cx="889000" cy="1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97917</xdr:rowOff>
    </xdr:from>
    <xdr:to>
      <xdr:col>41</xdr:col>
      <xdr:colOff>50800</xdr:colOff>
      <xdr:row>38</xdr:row>
      <xdr:rowOff>102616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13017"/>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31005</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8382</xdr:rowOff>
    </xdr:from>
    <xdr:to>
      <xdr:col>50</xdr:col>
      <xdr:colOff>165100</xdr:colOff>
      <xdr:row>38</xdr:row>
      <xdr:rowOff>109982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126509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29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107188</xdr:rowOff>
    </xdr:from>
    <xdr:to>
      <xdr:col>46</xdr:col>
      <xdr:colOff>38100</xdr:colOff>
      <xdr:row>38</xdr:row>
      <xdr:rowOff>37338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53865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22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47117</xdr:rowOff>
    </xdr:from>
    <xdr:to>
      <xdr:col>41</xdr:col>
      <xdr:colOff>101600</xdr:colOff>
      <xdr:row>38</xdr:row>
      <xdr:rowOff>148717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165244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37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51816</xdr:rowOff>
    </xdr:from>
    <xdr:to>
      <xdr:col>36</xdr:col>
      <xdr:colOff>165100</xdr:colOff>
      <xdr:row>38</xdr:row>
      <xdr:rowOff>153416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169943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42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62281</xdr:rowOff>
    </xdr:from>
    <xdr:to>
      <xdr:col>55</xdr:col>
      <xdr:colOff>0</xdr:colOff>
      <xdr:row>58</xdr:row>
      <xdr:rowOff>69748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06381"/>
          <a:ext cx="8382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69748</xdr:rowOff>
    </xdr:from>
    <xdr:to>
      <xdr:col>50</xdr:col>
      <xdr:colOff>114300</xdr:colOff>
      <xdr:row>58</xdr:row>
      <xdr:rowOff>103543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13848"/>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103543</xdr:rowOff>
    </xdr:from>
    <xdr:to>
      <xdr:col>45</xdr:col>
      <xdr:colOff>177800</xdr:colOff>
      <xdr:row>58</xdr:row>
      <xdr:rowOff>108686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47643"/>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108686</xdr:rowOff>
    </xdr:from>
    <xdr:to>
      <xdr:col>41</xdr:col>
      <xdr:colOff>50800</xdr:colOff>
      <xdr:row>58</xdr:row>
      <xdr:rowOff>137033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52786"/>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11481</xdr:rowOff>
    </xdr:from>
    <xdr:to>
      <xdr:col>55</xdr:col>
      <xdr:colOff>50800</xdr:colOff>
      <xdr:row>58</xdr:row>
      <xdr:rowOff>113081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161358</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3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18948</xdr:rowOff>
    </xdr:from>
    <xdr:to>
      <xdr:col>50</xdr:col>
      <xdr:colOff>165100</xdr:colOff>
      <xdr:row>58</xdr:row>
      <xdr:rowOff>120548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111675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5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52743</xdr:rowOff>
    </xdr:from>
    <xdr:to>
      <xdr:col>46</xdr:col>
      <xdr:colOff>38100</xdr:colOff>
      <xdr:row>58</xdr:row>
      <xdr:rowOff>154343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145470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8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57886</xdr:rowOff>
    </xdr:from>
    <xdr:to>
      <xdr:col>41</xdr:col>
      <xdr:colOff>101600</xdr:colOff>
      <xdr:row>58</xdr:row>
      <xdr:rowOff>159486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0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150613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86233</xdr:rowOff>
    </xdr:from>
    <xdr:to>
      <xdr:col>36</xdr:col>
      <xdr:colOff>165100</xdr:colOff>
      <xdr:row>59</xdr:row>
      <xdr:rowOff>16383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7510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2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141452</xdr:rowOff>
    </xdr:from>
    <xdr:to>
      <xdr:col>55</xdr:col>
      <xdr:colOff>0</xdr:colOff>
      <xdr:row>78</xdr:row>
      <xdr:rowOff>45935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43102"/>
          <a:ext cx="838200" cy="7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91694</xdr:rowOff>
    </xdr:from>
    <xdr:to>
      <xdr:col>50</xdr:col>
      <xdr:colOff>114300</xdr:colOff>
      <xdr:row>77</xdr:row>
      <xdr:rowOff>141452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93344"/>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52603</xdr:rowOff>
    </xdr:from>
    <xdr:to>
      <xdr:col>45</xdr:col>
      <xdr:colOff>177800</xdr:colOff>
      <xdr:row>77</xdr:row>
      <xdr:rowOff>91694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082803"/>
          <a:ext cx="889000" cy="2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52603</xdr:rowOff>
    </xdr:from>
    <xdr:to>
      <xdr:col>41</xdr:col>
      <xdr:colOff>50800</xdr:colOff>
      <xdr:row>77</xdr:row>
      <xdr:rowOff>4217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082803"/>
          <a:ext cx="889000" cy="12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166585</xdr:rowOff>
    </xdr:from>
    <xdr:to>
      <xdr:col>55</xdr:col>
      <xdr:colOff>50800</xdr:colOff>
      <xdr:row>78</xdr:row>
      <xdr:rowOff>96735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6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145012</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4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90652</xdr:rowOff>
    </xdr:from>
    <xdr:to>
      <xdr:col>50</xdr:col>
      <xdr:colOff>165100</xdr:colOff>
      <xdr:row>78</xdr:row>
      <xdr:rowOff>20802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11929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40894</xdr:rowOff>
    </xdr:from>
    <xdr:to>
      <xdr:col>46</xdr:col>
      <xdr:colOff>38100</xdr:colOff>
      <xdr:row>77</xdr:row>
      <xdr:rowOff>142494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133621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3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1803</xdr:rowOff>
    </xdr:from>
    <xdr:to>
      <xdr:col>41</xdr:col>
      <xdr:colOff>101600</xdr:colOff>
      <xdr:row>76</xdr:row>
      <xdr:rowOff>103403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0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119931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8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124867</xdr:rowOff>
    </xdr:from>
    <xdr:to>
      <xdr:col>36</xdr:col>
      <xdr:colOff>165100</xdr:colOff>
      <xdr:row>77</xdr:row>
      <xdr:rowOff>55017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46144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4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46737</xdr:rowOff>
    </xdr:from>
    <xdr:to>
      <xdr:col>55</xdr:col>
      <xdr:colOff>0</xdr:colOff>
      <xdr:row>97</xdr:row>
      <xdr:rowOff>113697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05937"/>
          <a:ext cx="838200" cy="23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113697</xdr:rowOff>
    </xdr:from>
    <xdr:to>
      <xdr:col>50</xdr:col>
      <xdr:colOff>114300</xdr:colOff>
      <xdr:row>98</xdr:row>
      <xdr:rowOff>117793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44347"/>
          <a:ext cx="889000" cy="17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122079</xdr:rowOff>
    </xdr:from>
    <xdr:to>
      <xdr:col>45</xdr:col>
      <xdr:colOff>177800</xdr:colOff>
      <xdr:row>98</xdr:row>
      <xdr:rowOff>117793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52729"/>
          <a:ext cx="889000" cy="16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122079</xdr:rowOff>
    </xdr:from>
    <xdr:to>
      <xdr:col>41</xdr:col>
      <xdr:colOff>50800</xdr:colOff>
      <xdr:row>99</xdr:row>
      <xdr:rowOff>23648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52729"/>
          <a:ext cx="889000" cy="24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167387</xdr:rowOff>
    </xdr:from>
    <xdr:to>
      <xdr:col>55</xdr:col>
      <xdr:colOff>50800</xdr:colOff>
      <xdr:row>96</xdr:row>
      <xdr:rowOff>97537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5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18814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62897</xdr:rowOff>
    </xdr:from>
    <xdr:to>
      <xdr:col>50</xdr:col>
      <xdr:colOff>165100</xdr:colOff>
      <xdr:row>97</xdr:row>
      <xdr:rowOff>164497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9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155624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8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66993</xdr:rowOff>
    </xdr:from>
    <xdr:to>
      <xdr:col>46</xdr:col>
      <xdr:colOff>38100</xdr:colOff>
      <xdr:row>98</xdr:row>
      <xdr:rowOff>168593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159720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71279</xdr:rowOff>
    </xdr:from>
    <xdr:to>
      <xdr:col>41</xdr:col>
      <xdr:colOff>101600</xdr:colOff>
      <xdr:row>98</xdr:row>
      <xdr:rowOff>1429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164006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9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144298</xdr:rowOff>
    </xdr:from>
    <xdr:to>
      <xdr:col>36</xdr:col>
      <xdr:colOff>165100</xdr:colOff>
      <xdr:row>99</xdr:row>
      <xdr:rowOff>74448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4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65575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132899</xdr:rowOff>
    </xdr:from>
    <xdr:to>
      <xdr:col>85</xdr:col>
      <xdr:colOff>127000</xdr:colOff>
      <xdr:row>37</xdr:row>
      <xdr:rowOff>159321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76549"/>
          <a:ext cx="838200" cy="2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146558</xdr:rowOff>
    </xdr:from>
    <xdr:to>
      <xdr:col>81</xdr:col>
      <xdr:colOff>50800</xdr:colOff>
      <xdr:row>37</xdr:row>
      <xdr:rowOff>159321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90208"/>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144729</xdr:rowOff>
    </xdr:from>
    <xdr:to>
      <xdr:col>76</xdr:col>
      <xdr:colOff>114300</xdr:colOff>
      <xdr:row>37</xdr:row>
      <xdr:rowOff>146558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8837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142062</xdr:rowOff>
    </xdr:from>
    <xdr:to>
      <xdr:col>71</xdr:col>
      <xdr:colOff>177800</xdr:colOff>
      <xdr:row>37</xdr:row>
      <xdr:rowOff>144729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8571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82099</xdr:rowOff>
    </xdr:from>
    <xdr:to>
      <xdr:col>85</xdr:col>
      <xdr:colOff>177800</xdr:colOff>
      <xdr:row>38</xdr:row>
      <xdr:rowOff>12249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168476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4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108522</xdr:rowOff>
    </xdr:from>
    <xdr:to>
      <xdr:col>81</xdr:col>
      <xdr:colOff>101600</xdr:colOff>
      <xdr:row>38</xdr:row>
      <xdr:rowOff>38672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5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29798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95758</xdr:rowOff>
    </xdr:from>
    <xdr:to>
      <xdr:col>76</xdr:col>
      <xdr:colOff>165100</xdr:colOff>
      <xdr:row>38</xdr:row>
      <xdr:rowOff>25908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17035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93929</xdr:rowOff>
    </xdr:from>
    <xdr:to>
      <xdr:col>72</xdr:col>
      <xdr:colOff>38100</xdr:colOff>
      <xdr:row>38</xdr:row>
      <xdr:rowOff>24079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91262</xdr:rowOff>
    </xdr:from>
    <xdr:to>
      <xdr:col>67</xdr:col>
      <xdr:colOff>101600</xdr:colOff>
      <xdr:row>38</xdr:row>
      <xdr:rowOff>21413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34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12539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65189</xdr:rowOff>
    </xdr:from>
    <xdr:to>
      <xdr:col>85</xdr:col>
      <xdr:colOff>127000</xdr:colOff>
      <xdr:row>58</xdr:row>
      <xdr:rowOff>28791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66389"/>
          <a:ext cx="838200" cy="3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28791</xdr:rowOff>
    </xdr:from>
    <xdr:to>
      <xdr:col>81</xdr:col>
      <xdr:colOff>50800</xdr:colOff>
      <xdr:row>58</xdr:row>
      <xdr:rowOff>78194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72891"/>
          <a:ext cx="8890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68974</xdr:rowOff>
    </xdr:from>
    <xdr:to>
      <xdr:col>76</xdr:col>
      <xdr:colOff>114300</xdr:colOff>
      <xdr:row>58</xdr:row>
      <xdr:rowOff>78194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10013074"/>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120828</xdr:rowOff>
    </xdr:from>
    <xdr:to>
      <xdr:col>71</xdr:col>
      <xdr:colOff>177800</xdr:colOff>
      <xdr:row>58</xdr:row>
      <xdr:rowOff>68974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93478"/>
          <a:ext cx="889000" cy="1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14389</xdr:rowOff>
    </xdr:from>
    <xdr:to>
      <xdr:col>85</xdr:col>
      <xdr:colOff>177800</xdr:colOff>
      <xdr:row>56</xdr:row>
      <xdr:rowOff>115989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37266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6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149441</xdr:rowOff>
    </xdr:from>
    <xdr:to>
      <xdr:col>81</xdr:col>
      <xdr:colOff>101600</xdr:colOff>
      <xdr:row>58</xdr:row>
      <xdr:rowOff>79591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70718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1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27394</xdr:rowOff>
    </xdr:from>
    <xdr:to>
      <xdr:col>76</xdr:col>
      <xdr:colOff>165100</xdr:colOff>
      <xdr:row>58</xdr:row>
      <xdr:rowOff>128994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120121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6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18174</xdr:rowOff>
    </xdr:from>
    <xdr:to>
      <xdr:col>72</xdr:col>
      <xdr:colOff>38100</xdr:colOff>
      <xdr:row>58</xdr:row>
      <xdr:rowOff>119774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6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110901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5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70028</xdr:rowOff>
    </xdr:from>
    <xdr:to>
      <xdr:col>67</xdr:col>
      <xdr:colOff>101600</xdr:colOff>
      <xdr:row>58</xdr:row>
      <xdr:rowOff>178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162755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70848</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15398"/>
          <a:ext cx="8382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43449</xdr:rowOff>
    </xdr:from>
    <xdr:to>
      <xdr:col>81</xdr:col>
      <xdr:colOff>50800</xdr:colOff>
      <xdr:row>79</xdr:row>
      <xdr:rowOff>70848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87999"/>
          <a:ext cx="889000" cy="2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43449</xdr:rowOff>
    </xdr:from>
    <xdr:to>
      <xdr:col>76</xdr:col>
      <xdr:colOff>114300</xdr:colOff>
      <xdr:row>79</xdr:row>
      <xdr:rowOff>96734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87999"/>
          <a:ext cx="889000" cy="5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167677</xdr:rowOff>
    </xdr:from>
    <xdr:to>
      <xdr:col>71</xdr:col>
      <xdr:colOff>177800</xdr:colOff>
      <xdr:row>79</xdr:row>
      <xdr:rowOff>96734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40777"/>
          <a:ext cx="889000" cy="10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20048</xdr:rowOff>
    </xdr:from>
    <xdr:to>
      <xdr:col>81</xdr:col>
      <xdr:colOff>101600</xdr:colOff>
      <xdr:row>79</xdr:row>
      <xdr:rowOff>121648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138175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33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164099</xdr:rowOff>
    </xdr:from>
    <xdr:to>
      <xdr:col>76</xdr:col>
      <xdr:colOff>165100</xdr:colOff>
      <xdr:row>79</xdr:row>
      <xdr:rowOff>94249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110776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31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45934</xdr:rowOff>
    </xdr:from>
    <xdr:to>
      <xdr:col>72</xdr:col>
      <xdr:colOff>38100</xdr:colOff>
      <xdr:row>79</xdr:row>
      <xdr:rowOff>147534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138661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83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116877</xdr:rowOff>
    </xdr:from>
    <xdr:to>
      <xdr:col>67</xdr:col>
      <xdr:colOff>101600</xdr:colOff>
      <xdr:row>79</xdr:row>
      <xdr:rowOff>47027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8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63554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26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65633</xdr:rowOff>
    </xdr:from>
    <xdr:to>
      <xdr:col>85</xdr:col>
      <xdr:colOff>127000</xdr:colOff>
      <xdr:row>98</xdr:row>
      <xdr:rowOff>70332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67733"/>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65633</xdr:rowOff>
    </xdr:from>
    <xdr:to>
      <xdr:col>81</xdr:col>
      <xdr:colOff>50800</xdr:colOff>
      <xdr:row>98</xdr:row>
      <xdr:rowOff>78423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67733"/>
          <a:ext cx="889000"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78423</xdr:rowOff>
    </xdr:from>
    <xdr:to>
      <xdr:col>76</xdr:col>
      <xdr:colOff>114300</xdr:colOff>
      <xdr:row>98</xdr:row>
      <xdr:rowOff>93320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80523"/>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93320</xdr:rowOff>
    </xdr:from>
    <xdr:to>
      <xdr:col>71</xdr:col>
      <xdr:colOff>177800</xdr:colOff>
      <xdr:row>98</xdr:row>
      <xdr:rowOff>102388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95420"/>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19532</xdr:rowOff>
    </xdr:from>
    <xdr:to>
      <xdr:col>85</xdr:col>
      <xdr:colOff>177800</xdr:colOff>
      <xdr:row>98</xdr:row>
      <xdr:rowOff>121132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105909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3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14833</xdr:rowOff>
    </xdr:from>
    <xdr:to>
      <xdr:col>81</xdr:col>
      <xdr:colOff>101600</xdr:colOff>
      <xdr:row>98</xdr:row>
      <xdr:rowOff>116433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8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107560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27623</xdr:rowOff>
    </xdr:from>
    <xdr:to>
      <xdr:col>76</xdr:col>
      <xdr:colOff>165100</xdr:colOff>
      <xdr:row>98</xdr:row>
      <xdr:rowOff>129223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82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120350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92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42520</xdr:rowOff>
    </xdr:from>
    <xdr:to>
      <xdr:col>72</xdr:col>
      <xdr:colOff>38100</xdr:colOff>
      <xdr:row>98</xdr:row>
      <xdr:rowOff>144120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135247</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93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51588</xdr:rowOff>
    </xdr:from>
    <xdr:to>
      <xdr:col>67</xdr:col>
      <xdr:colOff>101600</xdr:colOff>
      <xdr:row>98</xdr:row>
      <xdr:rowOff>153188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5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144315</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94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68,867</a:t>
          </a:r>
          <a:r>
            <a:rPr kumimoji="1" lang="ja-JP" altLang="en-US" sz="1300">
              <a:latin typeface="ＭＳ Ｐゴシック" panose="020B0600070205080204" pitchFamily="50" charset="-128"/>
              <a:ea typeface="ＭＳ Ｐゴシック" panose="020B0600070205080204" pitchFamily="50" charset="-128"/>
            </a:rPr>
            <a:t>円となり、類似団体平均値を大きく上回った。主な増加要因としては、性質別分析の普通建設事業費の部分でも述べたとおり、図書館等複合施設整備事業の本体工事の増などにより、昨年度と比べて</a:t>
          </a:r>
          <a:r>
            <a:rPr kumimoji="1" lang="en-US" altLang="ja-JP" sz="1300">
              <a:latin typeface="ＭＳ Ｐゴシック" panose="020B0600070205080204" pitchFamily="50" charset="-128"/>
              <a:ea typeface="ＭＳ Ｐゴシック" panose="020B0600070205080204" pitchFamily="50" charset="-128"/>
            </a:rPr>
            <a:t>24,134</a:t>
          </a:r>
          <a:r>
            <a:rPr kumimoji="1" lang="ja-JP" altLang="en-US" sz="1300">
              <a:latin typeface="ＭＳ Ｐゴシック" panose="020B0600070205080204" pitchFamily="50" charset="-128"/>
              <a:ea typeface="ＭＳ Ｐゴシック" panose="020B0600070205080204" pitchFamily="50" charset="-128"/>
            </a:rPr>
            <a:t>円の増額となった。</a:t>
          </a:r>
        </a:p>
        <a:p>
          <a:r>
            <a:rPr kumimoji="1" lang="ja-JP" altLang="en-US" sz="1300">
              <a:latin typeface="ＭＳ Ｐゴシック" panose="020B0600070205080204" pitchFamily="50" charset="-128"/>
              <a:ea typeface="ＭＳ Ｐゴシック" panose="020B0600070205080204" pitchFamily="50" charset="-128"/>
            </a:rPr>
            <a:t>　民生費についても、新型コロナウイルス感染症及び物価高騰の影響を受けた住民税非課税世帯に対する臨時特別給付金事業は減額したが、今年度に実施した、定額減税捕捉給付金及び放課後児童クラブ整備事業が皆増したほか、児童手当支給事業や認可保育所等の保育施設運営費の増により、一人当たりのコストは増額した。</a:t>
          </a:r>
        </a:p>
        <a:p>
          <a:r>
            <a:rPr kumimoji="1" lang="ja-JP" altLang="en-US" sz="1300">
              <a:latin typeface="ＭＳ Ｐゴシック" panose="020B0600070205080204" pitchFamily="50" charset="-128"/>
              <a:ea typeface="ＭＳ Ｐゴシック" panose="020B0600070205080204" pitchFamily="50" charset="-128"/>
            </a:rPr>
            <a:t>　土木費の増額は、市道幹線道路舗装修繕による増のほか、七北田西成田線整備工事に係る都市計画事業における歳出の増による影響もある。</a:t>
          </a:r>
        </a:p>
        <a:p>
          <a:r>
            <a:rPr kumimoji="1" lang="ja-JP" altLang="en-US" sz="1300">
              <a:latin typeface="ＭＳ Ｐゴシック" panose="020B0600070205080204" pitchFamily="50" charset="-128"/>
              <a:ea typeface="ＭＳ Ｐゴシック" panose="020B0600070205080204" pitchFamily="50" charset="-128"/>
            </a:rPr>
            <a:t>　一方、総務費における減額は、総合病院誘致に伴う病院用地購入費の減のほか、新たな町内会館（明石台第八会館）の整備終了に伴う整備費が減となったことが主な要因である。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宮城県富谷市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に関しては、およそ４１２百万円程度を取り崩したが、６００百万円の決算積立を行ったため残高が増加した。一方で、標準財政規模は増加しており、財政調整基金残高の増加率より標準財政規模の増加率の方が大きいため、標準財政規模では減となった。</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実質収支額は、繰越事業の減により翌年度へ繰り越すべき財源が減少したため、昨年度より少なくなっており、単年度収支は２年連続で赤字算定となった。</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a:t>
          </a:r>
          <a:r>
            <a:rPr kumimoji="0"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実質単年度収支は、上記の財政調整基金の残高が増加したことにより、約８．２ポイントの増になった。</a:t>
          </a:r>
          <a:endParaRPr kumimoji="0"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宮城県富谷市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連結実質赤字比率は、算定開始以来、数値が算出されていないことに加え、赤字が発生した会計もない。</a:t>
          </a:r>
        </a:p>
        <a:p>
          <a:r>
            <a:rPr kumimoji="1" lang="ja-JP" altLang="en-US" sz="1400">
              <a:latin typeface="ＭＳ ゴシック" pitchFamily="49" charset="-128"/>
              <a:ea typeface="ＭＳ ゴシック" pitchFamily="49" charset="-128"/>
            </a:rPr>
            <a:t>　令和２年度決算より、下水道事業が法適用の企業会計へと移行しており、水道事業とともに健全な運営状況を維持している。しかしながら、老朽化した施設や設備の整備更新に係る経費は今後も課題であり、中長期的な経営判断のもと、引き続き健全経営に努めていくことが必要である。</a:t>
          </a:r>
        </a:p>
        <a:p>
          <a:r>
            <a:rPr kumimoji="1" lang="ja-JP" altLang="en-US" sz="1400">
              <a:latin typeface="ＭＳ ゴシック" pitchFamily="49" charset="-128"/>
              <a:ea typeface="ＭＳ ゴシック" pitchFamily="49" charset="-128"/>
            </a:rPr>
            <a:t>　一般会計における黒字幅の減少要因は、「実質収支比率等に係る経年分析」において記載の通りである。</a:t>
          </a:r>
        </a:p>
        <a:p>
          <a:r>
            <a:rPr kumimoji="1" lang="ja-JP" altLang="en-US" sz="1400">
              <a:latin typeface="ＭＳ ゴシック" pitchFamily="49" charset="-128"/>
              <a:ea typeface="ＭＳ ゴシック" pitchFamily="49" charset="-128"/>
            </a:rPr>
            <a:t>　介護保険特別会計においては、保険料や国・県支出金などの増により歳入が増えたものの、保険給付費などの歳出も増となり実質収支額が減少した。また、後期高齢者医療特別会計でも、保険料などの増により歳入が増えたものの、後期高齢者医療広域連合納付金などの歳出も増となり実質収支額が減少した。昨年度と比べて標準財政規模が大きくなったこともあり、これらの特別会計における黒字幅は小さく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E1" workbookViewId="0">
      <selection activeCell="BN17" sqref="BN17:BU17"/>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22816534</v>
      </c>
      <c r="BO4" s="449"/>
      <c r="BP4" s="449"/>
      <c r="BQ4" s="449"/>
      <c r="BR4" s="449"/>
      <c r="BS4" s="449"/>
      <c r="BT4" s="449"/>
      <c r="BU4" s="450"/>
      <c r="BV4" s="448">
        <v>20968004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10.7</v>
      </c>
      <c r="CU4" s="589"/>
      <c r="CV4" s="589"/>
      <c r="CW4" s="589"/>
      <c r="CX4" s="589"/>
      <c r="CY4" s="589"/>
      <c r="CZ4" s="589"/>
      <c r="DA4" s="590"/>
      <c r="DB4" s="588">
        <v>11.6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21265489</v>
      </c>
      <c r="BO5" s="420"/>
      <c r="BP5" s="420"/>
      <c r="BQ5" s="420"/>
      <c r="BR5" s="420"/>
      <c r="BS5" s="420"/>
      <c r="BT5" s="420"/>
      <c r="BU5" s="421"/>
      <c r="BV5" s="419">
        <v>18642082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94.1</v>
      </c>
      <c r="CU5" s="417"/>
      <c r="CV5" s="417"/>
      <c r="CW5" s="417"/>
      <c r="CX5" s="417"/>
      <c r="CY5" s="417"/>
      <c r="CZ5" s="417"/>
      <c r="DA5" s="418"/>
      <c r="DB5" s="416">
        <v>94.5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1551045</v>
      </c>
      <c r="BO6" s="420"/>
      <c r="BP6" s="420"/>
      <c r="BQ6" s="420"/>
      <c r="BR6" s="420"/>
      <c r="BS6" s="420"/>
      <c r="BT6" s="420"/>
      <c r="BU6" s="421"/>
      <c r="BV6" s="419">
        <v>2325922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94.1</v>
      </c>
      <c r="CU6" s="563"/>
      <c r="CV6" s="563"/>
      <c r="CW6" s="563"/>
      <c r="CX6" s="563"/>
      <c r="CY6" s="563"/>
      <c r="CZ6" s="563"/>
      <c r="DA6" s="564"/>
      <c r="DB6" s="562">
        <v>95.5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394760</v>
      </c>
      <c r="BO7" s="420"/>
      <c r="BP7" s="420"/>
      <c r="BQ7" s="420"/>
      <c r="BR7" s="420"/>
      <c r="BS7" s="420"/>
      <c r="BT7" s="420"/>
      <c r="BU7" s="421"/>
      <c r="BV7" s="419">
        <v>1133460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10793157</v>
      </c>
      <c r="CU7" s="420"/>
      <c r="CV7" s="420"/>
      <c r="CW7" s="420"/>
      <c r="CX7" s="420"/>
      <c r="CY7" s="420"/>
      <c r="CZ7" s="420"/>
      <c r="DA7" s="421"/>
      <c r="DB7" s="419">
        <v>10277514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1156285</v>
      </c>
      <c r="BO8" s="420"/>
      <c r="BP8" s="420"/>
      <c r="BQ8" s="420"/>
      <c r="BR8" s="420"/>
      <c r="BS8" s="420"/>
      <c r="BT8" s="420"/>
      <c r="BU8" s="421"/>
      <c r="BV8" s="419">
        <v>1192462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0.75</v>
      </c>
      <c r="CU8" s="523"/>
      <c r="CV8" s="523"/>
      <c r="CW8" s="523"/>
      <c r="CX8" s="523"/>
      <c r="CY8" s="523"/>
      <c r="CZ8" s="523"/>
      <c r="DA8" s="524"/>
      <c r="DB8" s="522">
        <v>0.76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51651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-36177</v>
      </c>
      <c r="BO9" s="420"/>
      <c r="BP9" s="420"/>
      <c r="BQ9" s="420"/>
      <c r="BR9" s="420"/>
      <c r="BS9" s="420"/>
      <c r="BT9" s="420"/>
      <c r="BU9" s="421"/>
      <c r="BV9" s="419">
        <v>-347036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4</v>
      </c>
      <c r="CU9" s="417"/>
      <c r="CV9" s="417"/>
      <c r="CW9" s="417"/>
      <c r="CX9" s="417"/>
      <c r="CY9" s="417"/>
      <c r="CZ9" s="417"/>
      <c r="DA9" s="418"/>
      <c r="DB9" s="416">
        <v>4.0999999999999996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51591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603745</v>
      </c>
      <c r="BO10" s="420"/>
      <c r="BP10" s="420"/>
      <c r="BQ10" s="420"/>
      <c r="BR10" s="420"/>
      <c r="BS10" s="420"/>
      <c r="BT10" s="420"/>
      <c r="BU10" s="421"/>
      <c r="BV10" s="419">
        <v>776293</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52452</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412851</v>
      </c>
      <c r="BO12" s="420"/>
      <c r="BP12" s="420"/>
      <c r="BQ12" s="420"/>
      <c r="BR12" s="420"/>
      <c r="BS12" s="420"/>
      <c r="BT12" s="420"/>
      <c r="BU12" s="421"/>
      <c r="BV12" s="419">
        <v>1123890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52201</v>
      </c>
      <c r="S13" s="507"/>
      <c r="T13" s="507"/>
      <c r="U13" s="507"/>
      <c r="V13" s="508"/>
      <c r="W13" s="509" t="s">
        <v>130</v>
      </c>
      <c r="X13" s="405"/>
      <c r="Y13" s="405"/>
      <c r="Z13" s="405"/>
      <c r="AA13" s="405"/>
      <c r="AB13" s="406"/>
      <c r="AC13" s="372">
        <v>266</v>
      </c>
      <c r="AD13" s="373"/>
      <c r="AE13" s="373"/>
      <c r="AF13" s="373"/>
      <c r="AG13" s="374"/>
      <c r="AH13" s="372">
        <v>282</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154717</v>
      </c>
      <c r="BO13" s="420"/>
      <c r="BP13" s="420"/>
      <c r="BQ13" s="420"/>
      <c r="BR13" s="420"/>
      <c r="BS13" s="420"/>
      <c r="BT13" s="420"/>
      <c r="BU13" s="421"/>
      <c r="BV13" s="419">
        <v>-694633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-1.6</v>
      </c>
      <c r="CU13" s="417"/>
      <c r="CV13" s="417"/>
      <c r="CW13" s="417"/>
      <c r="CX13" s="417"/>
      <c r="CY13" s="417"/>
      <c r="CZ13" s="417"/>
      <c r="DA13" s="418"/>
      <c r="DB13" s="416">
        <v>-2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52418</v>
      </c>
      <c r="S14" s="507"/>
      <c r="T14" s="507"/>
      <c r="U14" s="507"/>
      <c r="V14" s="508"/>
      <c r="W14" s="510"/>
      <c r="X14" s="408"/>
      <c r="Y14" s="408"/>
      <c r="Z14" s="408"/>
      <c r="AA14" s="408"/>
      <c r="AB14" s="409"/>
      <c r="AC14" s="499">
        <v>1.1000000000000001</v>
      </c>
      <c r="AD14" s="500"/>
      <c r="AE14" s="500"/>
      <c r="AF14" s="500"/>
      <c r="AG14" s="501"/>
      <c r="AH14" s="499">
        <v>1.1000000000000001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52184</v>
      </c>
      <c r="S15" s="507"/>
      <c r="T15" s="507"/>
      <c r="U15" s="507"/>
      <c r="V15" s="508"/>
      <c r="W15" s="509" t="s">
        <v>137</v>
      </c>
      <c r="X15" s="405"/>
      <c r="Y15" s="405"/>
      <c r="Z15" s="405"/>
      <c r="AA15" s="405"/>
      <c r="AB15" s="406"/>
      <c r="AC15" s="372">
        <v>5893</v>
      </c>
      <c r="AD15" s="373"/>
      <c r="AE15" s="373"/>
      <c r="AF15" s="373"/>
      <c r="AG15" s="374"/>
      <c r="AH15" s="372">
        <v>5726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6637452</v>
      </c>
      <c r="BO15" s="449"/>
      <c r="BP15" s="449"/>
      <c r="BQ15" s="449"/>
      <c r="BR15" s="449"/>
      <c r="BS15" s="449"/>
      <c r="BT15" s="449"/>
      <c r="BU15" s="450"/>
      <c r="BV15" s="448">
        <v>6466776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117</v>
      </c>
      <c r="S16" s="497"/>
      <c r="T16" s="497"/>
      <c r="U16" s="497"/>
      <c r="V16" s="498"/>
      <c r="W16" s="510"/>
      <c r="X16" s="408"/>
      <c r="Y16" s="408"/>
      <c r="Z16" s="408"/>
      <c r="AA16" s="408"/>
      <c r="AB16" s="409"/>
      <c r="AC16" s="499">
        <v>23.8</v>
      </c>
      <c r="AD16" s="500"/>
      <c r="AE16" s="500"/>
      <c r="AF16" s="500"/>
      <c r="AG16" s="501"/>
      <c r="AH16" s="499">
        <v>23.1</v>
      </c>
      <c r="AI16" s="500"/>
      <c r="AJ16" s="500"/>
      <c r="AK16" s="500"/>
      <c r="AL16" s="502"/>
      <c r="AM16" s="476"/>
      <c r="AN16" s="376"/>
      <c r="AO16" s="376"/>
      <c r="AP16" s="376"/>
      <c r="AQ16" s="376"/>
      <c r="AR16" s="376"/>
      <c r="AS16" s="376"/>
      <c r="AT16" s="377"/>
      <c r="AU16" s="477"/>
      <c r="AV16" s="478"/>
      <c r="AW16" s="478"/>
      <c r="AX16" s="478"/>
      <c r="AY16" s="433" t="s">
        <v>141</v>
      </c>
      <c r="AZ16" s="434"/>
      <c r="BA16" s="434"/>
      <c r="BB16" s="434"/>
      <c r="BC16" s="434"/>
      <c r="BD16" s="434"/>
      <c r="BE16" s="434"/>
      <c r="BF16" s="434"/>
      <c r="BG16" s="434"/>
      <c r="BH16" s="434"/>
      <c r="BI16" s="434"/>
      <c r="BJ16" s="434"/>
      <c r="BK16" s="434"/>
      <c r="BL16" s="434"/>
      <c r="BM16" s="435"/>
      <c r="BN16" s="419">
        <v>8972754</v>
      </c>
      <c r="BO16" s="420"/>
      <c r="BP16" s="420"/>
      <c r="BQ16" s="420"/>
      <c r="BR16" s="420"/>
      <c r="BS16" s="420"/>
      <c r="BT16" s="420"/>
      <c r="BU16" s="421"/>
      <c r="BV16" s="419">
        <v>8486275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142</v>
      </c>
      <c r="N17" s="513"/>
      <c r="O17" s="513"/>
      <c r="P17" s="513"/>
      <c r="Q17" s="514"/>
      <c r="R17" s="496" t="s">
        <v>143</v>
      </c>
      <c r="S17" s="497"/>
      <c r="T17" s="497"/>
      <c r="U17" s="497"/>
      <c r="V17" s="498"/>
      <c r="W17" s="509" t="s">
        <v>144</v>
      </c>
      <c r="X17" s="405"/>
      <c r="Y17" s="405"/>
      <c r="Z17" s="405"/>
      <c r="AA17" s="405"/>
      <c r="AB17" s="406"/>
      <c r="AC17" s="372">
        <v>18650</v>
      </c>
      <c r="AD17" s="373"/>
      <c r="AE17" s="373"/>
      <c r="AF17" s="373"/>
      <c r="AG17" s="374"/>
      <c r="AH17" s="372">
        <v>18787</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8401605</v>
      </c>
      <c r="BO17" s="420"/>
      <c r="BP17" s="420"/>
      <c r="BQ17" s="420"/>
      <c r="BR17" s="420"/>
      <c r="BS17" s="420"/>
      <c r="BT17" s="420"/>
      <c r="BU17" s="421"/>
      <c r="BV17" s="419">
        <v>8172244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49.18</v>
      </c>
      <c r="M18" s="472"/>
      <c r="N18" s="472"/>
      <c r="O18" s="472"/>
      <c r="P18" s="472"/>
      <c r="Q18" s="472"/>
      <c r="R18" s="473"/>
      <c r="S18" s="473"/>
      <c r="T18" s="473"/>
      <c r="U18" s="473"/>
      <c r="V18" s="474"/>
      <c r="W18" s="490"/>
      <c r="X18" s="491"/>
      <c r="Y18" s="491"/>
      <c r="Z18" s="491"/>
      <c r="AA18" s="491"/>
      <c r="AB18" s="515"/>
      <c r="AC18" s="389">
        <v>75.2</v>
      </c>
      <c r="AD18" s="390"/>
      <c r="AE18" s="390"/>
      <c r="AF18" s="390"/>
      <c r="AG18" s="475"/>
      <c r="AH18" s="389">
        <v>75.8</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10277829</v>
      </c>
      <c r="BO18" s="420"/>
      <c r="BP18" s="420"/>
      <c r="BQ18" s="420"/>
      <c r="BR18" s="420"/>
      <c r="BS18" s="420"/>
      <c r="BT18" s="420"/>
      <c r="BU18" s="421"/>
      <c r="BV18" s="419">
        <v>9822198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1050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14713342</v>
      </c>
      <c r="BO19" s="420"/>
      <c r="BP19" s="420"/>
      <c r="BQ19" s="420"/>
      <c r="BR19" s="420"/>
      <c r="BS19" s="420"/>
      <c r="BT19" s="420"/>
      <c r="BU19" s="421"/>
      <c r="BV19" s="419">
        <v>14562696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18401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7188897</v>
      </c>
      <c r="BO22" s="449"/>
      <c r="BP22" s="449"/>
      <c r="BQ22" s="449"/>
      <c r="BR22" s="449"/>
      <c r="BS22" s="449"/>
      <c r="BT22" s="449"/>
      <c r="BU22" s="450"/>
      <c r="BV22" s="448">
        <v>6588337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4721154</v>
      </c>
      <c r="BO23" s="420"/>
      <c r="BP23" s="420"/>
      <c r="BQ23" s="420"/>
      <c r="BR23" s="420"/>
      <c r="BS23" s="420"/>
      <c r="BT23" s="420"/>
      <c r="BU23" s="421"/>
      <c r="BV23" s="419">
        <v>3926934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8124</v>
      </c>
      <c r="R24" s="373"/>
      <c r="S24" s="373"/>
      <c r="T24" s="373"/>
      <c r="U24" s="373"/>
      <c r="V24" s="374"/>
      <c r="W24" s="462"/>
      <c r="X24" s="399"/>
      <c r="Y24" s="400"/>
      <c r="Z24" s="375" t="s">
        <v>161</v>
      </c>
      <c r="AA24" s="376"/>
      <c r="AB24" s="376"/>
      <c r="AC24" s="376"/>
      <c r="AD24" s="376"/>
      <c r="AE24" s="376"/>
      <c r="AF24" s="376"/>
      <c r="AG24" s="377"/>
      <c r="AH24" s="372">
        <v>328</v>
      </c>
      <c r="AI24" s="373"/>
      <c r="AJ24" s="373"/>
      <c r="AK24" s="373"/>
      <c r="AL24" s="374"/>
      <c r="AM24" s="372">
        <v>931848</v>
      </c>
      <c r="AN24" s="373"/>
      <c r="AO24" s="373"/>
      <c r="AP24" s="373"/>
      <c r="AQ24" s="373"/>
      <c r="AR24" s="374"/>
      <c r="AS24" s="372">
        <v>2841</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5461965</v>
      </c>
      <c r="BO24" s="420"/>
      <c r="BP24" s="420"/>
      <c r="BQ24" s="420"/>
      <c r="BR24" s="420"/>
      <c r="BS24" s="420"/>
      <c r="BT24" s="420"/>
      <c r="BU24" s="421"/>
      <c r="BV24" s="419">
        <v>4680422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7350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7764318</v>
      </c>
      <c r="BO25" s="449"/>
      <c r="BP25" s="449"/>
      <c r="BQ25" s="449"/>
      <c r="BR25" s="449"/>
      <c r="BS25" s="449"/>
      <c r="BT25" s="449"/>
      <c r="BU25" s="450"/>
      <c r="BV25" s="448">
        <v>4108520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6340</v>
      </c>
      <c r="R26" s="373"/>
      <c r="S26" s="373"/>
      <c r="T26" s="373"/>
      <c r="U26" s="373"/>
      <c r="V26" s="374"/>
      <c r="W26" s="462"/>
      <c r="X26" s="399"/>
      <c r="Y26" s="400"/>
      <c r="Z26" s="375" t="s">
        <v>167</v>
      </c>
      <c r="AA26" s="430"/>
      <c r="AB26" s="430"/>
      <c r="AC26" s="430"/>
      <c r="AD26" s="430"/>
      <c r="AE26" s="430"/>
      <c r="AF26" s="430"/>
      <c r="AG26" s="431"/>
      <c r="AH26" s="372">
        <v>15</v>
      </c>
      <c r="AI26" s="373"/>
      <c r="AJ26" s="373"/>
      <c r="AK26" s="373"/>
      <c r="AL26" s="374"/>
      <c r="AM26" s="372">
        <v>38610</v>
      </c>
      <c r="AN26" s="373"/>
      <c r="AO26" s="373"/>
      <c r="AP26" s="373"/>
      <c r="AQ26" s="373"/>
      <c r="AR26" s="374"/>
      <c r="AS26" s="372">
        <v>2574</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4100</v>
      </c>
      <c r="R27" s="373"/>
      <c r="S27" s="373"/>
      <c r="T27" s="373"/>
      <c r="U27" s="373"/>
      <c r="V27" s="374"/>
      <c r="W27" s="462"/>
      <c r="X27" s="399"/>
      <c r="Y27" s="400"/>
      <c r="Z27" s="375" t="s">
        <v>170</v>
      </c>
      <c r="AA27" s="376"/>
      <c r="AB27" s="376"/>
      <c r="AC27" s="376"/>
      <c r="AD27" s="376"/>
      <c r="AE27" s="376"/>
      <c r="AF27" s="376"/>
      <c r="AG27" s="377"/>
      <c r="AH27" s="372">
        <v>8</v>
      </c>
      <c r="AI27" s="373"/>
      <c r="AJ27" s="373"/>
      <c r="AK27" s="373"/>
      <c r="AL27" s="374"/>
      <c r="AM27" s="372">
        <v>23132</v>
      </c>
      <c r="AN27" s="373"/>
      <c r="AO27" s="373"/>
      <c r="AP27" s="373"/>
      <c r="AQ27" s="373"/>
      <c r="AR27" s="374"/>
      <c r="AS27" s="372">
        <v>2892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554999</v>
      </c>
      <c r="BO27" s="454"/>
      <c r="BP27" s="454"/>
      <c r="BQ27" s="454"/>
      <c r="BR27" s="454"/>
      <c r="BS27" s="454"/>
      <c r="BT27" s="454"/>
      <c r="BU27" s="455"/>
      <c r="BV27" s="453">
        <v>276056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3390</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4884092</v>
      </c>
      <c r="BO28" s="449"/>
      <c r="BP28" s="449"/>
      <c r="BQ28" s="449"/>
      <c r="BR28" s="449"/>
      <c r="BS28" s="449"/>
      <c r="BT28" s="449"/>
      <c r="BU28" s="450"/>
      <c r="BV28" s="448">
        <v>4693198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16</v>
      </c>
      <c r="M29" s="373"/>
      <c r="N29" s="373"/>
      <c r="O29" s="373"/>
      <c r="P29" s="374"/>
      <c r="Q29" s="372">
        <v>3190</v>
      </c>
      <c r="R29" s="373"/>
      <c r="S29" s="373"/>
      <c r="T29" s="373"/>
      <c r="U29" s="373"/>
      <c r="V29" s="374"/>
      <c r="W29" s="463"/>
      <c r="X29" s="464"/>
      <c r="Y29" s="465"/>
      <c r="Z29" s="375" t="s">
        <v>176</v>
      </c>
      <c r="AA29" s="376"/>
      <c r="AB29" s="376"/>
      <c r="AC29" s="376"/>
      <c r="AD29" s="376"/>
      <c r="AE29" s="376"/>
      <c r="AF29" s="376"/>
      <c r="AG29" s="377"/>
      <c r="AH29" s="372">
        <v>336</v>
      </c>
      <c r="AI29" s="373"/>
      <c r="AJ29" s="373"/>
      <c r="AK29" s="373"/>
      <c r="AL29" s="374"/>
      <c r="AM29" s="372">
        <v>954980</v>
      </c>
      <c r="AN29" s="373"/>
      <c r="AO29" s="373"/>
      <c r="AP29" s="373"/>
      <c r="AQ29" s="373"/>
      <c r="AR29" s="374"/>
      <c r="AS29" s="372">
        <v>2842</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568</v>
      </c>
      <c r="BO29" s="420"/>
      <c r="BP29" s="420"/>
      <c r="BQ29" s="420"/>
      <c r="BR29" s="420"/>
      <c r="BS29" s="420"/>
      <c r="BT29" s="420"/>
      <c r="BU29" s="421"/>
      <c r="BV29" s="419">
        <v>567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93.8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2401457</v>
      </c>
      <c r="BO30" s="454"/>
      <c r="BP30" s="454"/>
      <c r="BQ30" s="454"/>
      <c r="BR30" s="454"/>
      <c r="BS30" s="454"/>
      <c r="BT30" s="454"/>
      <c r="BU30" s="455"/>
      <c r="BV30" s="453">
        <v>2492497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富谷市国民健康保険特別会計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富谷市下水道事業会計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黒川行政事務組合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f>IF('各会計、関係団体の財政状況及び健全化判断比率'!BS7="","",'各会計、関係団体の財政状況及び健全化判断比率'!BS7)</f>
        <v>1038</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富谷市市営墓地特別会計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富谷市介護保険特別会計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富谷市水道事業会計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黒川行政事務組合：病院事業会計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富谷市後期高齢者医療特別会計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黒川行政事務組合：介護事業会計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宮城県市町村職員退職手当組合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宮城県市町村非常勤消防団員補償報償組合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宮城県市町村自治振興センター</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吉田川流域溜池大和町外3市3ヶ町村組合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宮城県後期高齢者医療広域連合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宮城県後期高齢者医療事業会計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g8VzlGL/gCGuqzwrKJQEbctqIGntTDZoBR31SA99WGTKaX/4S0kQNsK0k3HRIBrp80UunHr6BsXTZKfdy6JXw==" saltValue="TC4AiNtRjNrQ8kqQbplFw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election activeCell="C39" sqref="C39:E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529</v>
      </c>
      <c r="D34" s="1151"/>
      <c r="E34" s="1152"/>
      <c r="F34" s="32">
        <v>18.22</v>
      </c>
      <c r="G34" s="33">
        <v>17.809999999999999</v>
      </c>
      <c r="H34" s="33">
        <v>20.100000000000001</v>
      </c>
      <c r="I34" s="33">
        <v>17.77</v>
      </c>
      <c r="J34" s="34">
        <v>18.809999999999999</v>
      </c>
      <c r="K34" s="22"/>
      <c r="L34" s="22"/>
      <c r="M34" s="22"/>
      <c r="N34" s="22"/>
      <c r="O34" s="22"/>
      <c r="P34" s="22"/>
    </row>
    <row r="35" spans="1:16" ht="39" customHeight="1" x14ac:dyDescent="0.15">
      <c r="A35" s="22"/>
      <c r="B35" s="35"/>
      <c r="C35" s="1145" t="s">
        <v>530</v>
      </c>
      <c r="D35" s="1146"/>
      <c r="E35" s="1147"/>
      <c r="F35" s="36">
        <v>10.02</v>
      </c>
      <c r="G35" s="37">
        <v>10.16</v>
      </c>
      <c r="H35" s="37">
        <v>15.16</v>
      </c>
      <c r="I35" s="37">
        <v>11.59</v>
      </c>
      <c r="J35" s="38">
        <v>10.7</v>
      </c>
      <c r="K35" s="22"/>
      <c r="L35" s="22"/>
      <c r="M35" s="22"/>
      <c r="N35" s="22"/>
      <c r="O35" s="22"/>
      <c r="P35" s="22"/>
    </row>
    <row r="36" spans="1:16" ht="39" customHeight="1" x14ac:dyDescent="0.15">
      <c r="A36" s="22"/>
      <c r="B36" s="35"/>
      <c r="C36" s="1145" t="s">
        <v>531</v>
      </c>
      <c r="D36" s="1146"/>
      <c r="E36" s="1147"/>
      <c r="F36" s="36">
        <v>0.55000000000000004</v>
      </c>
      <c r="G36" s="37">
        <v>0.65</v>
      </c>
      <c r="H36" s="37">
        <v>1.1100000000000001</v>
      </c>
      <c r="I36" s="37">
        <v>1.87</v>
      </c>
      <c r="J36" s="38">
        <v>2.76</v>
      </c>
      <c r="K36" s="22"/>
      <c r="L36" s="22"/>
      <c r="M36" s="22"/>
      <c r="N36" s="22"/>
      <c r="O36" s="22"/>
      <c r="P36" s="22"/>
    </row>
    <row r="37" spans="1:16" ht="39" customHeight="1" x14ac:dyDescent="0.15">
      <c r="A37" s="22"/>
      <c r="B37" s="35"/>
      <c r="C37" s="1145" t="s">
        <v>532</v>
      </c>
      <c r="D37" s="1146"/>
      <c r="E37" s="1147"/>
      <c r="F37" s="36">
        <v>1.57</v>
      </c>
      <c r="G37" s="37">
        <v>1.34</v>
      </c>
      <c r="H37" s="37">
        <v>1.82</v>
      </c>
      <c r="I37" s="37">
        <v>1.29</v>
      </c>
      <c r="J37" s="38">
        <v>1.0900000000000001</v>
      </c>
      <c r="K37" s="22"/>
      <c r="L37" s="22"/>
      <c r="M37" s="22"/>
      <c r="N37" s="22"/>
      <c r="O37" s="22"/>
      <c r="P37" s="22"/>
    </row>
    <row r="38" spans="1:16" ht="39" customHeight="1" x14ac:dyDescent="0.15">
      <c r="A38" s="22"/>
      <c r="B38" s="35"/>
      <c r="C38" s="1145" t="s">
        <v>533</v>
      </c>
      <c r="D38" s="1146"/>
      <c r="E38" s="1147"/>
      <c r="F38" s="36">
        <v>0.27</v>
      </c>
      <c r="G38" s="37">
        <v>0.56000000000000005</v>
      </c>
      <c r="H38" s="37">
        <v>0.36</v>
      </c>
      <c r="I38" s="37">
        <v>0.3</v>
      </c>
      <c r="J38" s="38">
        <v>0.24</v>
      </c>
      <c r="K38" s="22"/>
      <c r="L38" s="22"/>
      <c r="M38" s="22"/>
      <c r="N38" s="22"/>
      <c r="O38" s="22"/>
      <c r="P38" s="22"/>
    </row>
    <row r="39" spans="1:16" ht="39" customHeight="1" x14ac:dyDescent="0.15">
      <c r="A39" s="22"/>
      <c r="B39" s="35"/>
      <c r="C39" s="1145" t="s">
        <v>534</v>
      </c>
      <c r="D39" s="1146"/>
      <c r="E39" s="1147"/>
      <c r="F39" s="36">
        <v>0.09</v>
      </c>
      <c r="G39" s="37">
        <v>0.08</v>
      </c>
      <c r="H39" s="37">
        <v>0.1</v>
      </c>
      <c r="I39" s="37">
        <v>0.11</v>
      </c>
      <c r="J39" s="38">
        <v>0.13</v>
      </c>
      <c r="K39" s="22"/>
      <c r="L39" s="22"/>
      <c r="M39" s="22"/>
      <c r="N39" s="22"/>
      <c r="O39" s="22"/>
      <c r="P39" s="22"/>
    </row>
    <row r="40" spans="1:16" ht="39" customHeight="1" x14ac:dyDescent="0.15">
      <c r="A40" s="22"/>
      <c r="B40" s="35"/>
      <c r="C40" s="1145" t="s">
        <v>535</v>
      </c>
      <c r="D40" s="1146"/>
      <c r="E40" s="1147"/>
      <c r="F40" s="36" t="s">
        <v>485</v>
      </c>
      <c r="G40" s="37">
        <v>0</v>
      </c>
      <c r="H40" s="37">
        <v>0</v>
      </c>
      <c r="I40" s="37">
        <v>0.01</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537</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DXZ811hN9HQNC19OKPDjJdzFof39Z03RVo5eBVHVx9yJPGJhOCp4f7qkg7ueWbED+r69X647vjAyULIkBO8lw==" saltValue="Ue3yOSID9Wjj1FKwp/O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2" zoomScaleSheetLayoutView="55" workbookViewId="0">
      <selection activeCell="I54" sqref="I54:J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469</v>
      </c>
      <c r="L45" s="60">
        <v>501</v>
      </c>
      <c r="M45" s="60">
        <v>567</v>
      </c>
      <c r="N45" s="60">
        <v>620</v>
      </c>
      <c r="O45" s="61">
        <v>601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70</v>
      </c>
      <c r="L48" s="64">
        <v>57</v>
      </c>
      <c r="M48" s="64">
        <v>26</v>
      </c>
      <c r="N48" s="64">
        <v>14</v>
      </c>
      <c r="O48" s="65">
        <v>12</v>
      </c>
      <c r="P48" s="48"/>
      <c r="Q48" s="48"/>
      <c r="R48" s="48"/>
      <c r="S48" s="48"/>
      <c r="T48" s="48"/>
      <c r="U48" s="48"/>
    </row>
    <row r="49" spans="1:21" ht="30.75" customHeight="1" x14ac:dyDescent="0.15">
      <c r="A49" s="48"/>
      <c r="B49" s="1178"/>
      <c r="C49" s="1179"/>
      <c r="D49" s="62"/>
      <c r="E49" s="1155" t="s">
        <v>14</v>
      </c>
      <c r="F49" s="1155"/>
      <c r="G49" s="1155"/>
      <c r="H49" s="1155"/>
      <c r="I49" s="1155"/>
      <c r="J49" s="1156"/>
      <c r="K49" s="63">
        <v>51</v>
      </c>
      <c r="L49" s="64">
        <v>46</v>
      </c>
      <c r="M49" s="64">
        <v>45</v>
      </c>
      <c r="N49" s="64">
        <v>63</v>
      </c>
      <c r="O49" s="65">
        <v>70</v>
      </c>
      <c r="P49" s="48"/>
      <c r="Q49" s="48"/>
      <c r="R49" s="48"/>
      <c r="S49" s="48"/>
      <c r="T49" s="48"/>
      <c r="U49" s="48"/>
    </row>
    <row r="50" spans="1:21" ht="30.75" customHeight="1" x14ac:dyDescent="0.15">
      <c r="A50" s="48"/>
      <c r="B50" s="1178"/>
      <c r="C50" s="1179"/>
      <c r="D50" s="62"/>
      <c r="E50" s="1155" t="s">
        <v>15</v>
      </c>
      <c r="F50" s="1155"/>
      <c r="G50" s="1155"/>
      <c r="H50" s="1155"/>
      <c r="I50" s="1155"/>
      <c r="J50" s="1156"/>
      <c r="K50" s="63">
        <v>4</v>
      </c>
      <c r="L50" s="64">
        <v>2</v>
      </c>
      <c r="M50" s="64">
        <v>10</v>
      </c>
      <c r="N50" s="64">
        <v>4</v>
      </c>
      <c r="O50" s="65">
        <v>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828</v>
      </c>
      <c r="L52" s="64">
        <v>833</v>
      </c>
      <c r="M52" s="64">
        <v>849</v>
      </c>
      <c r="N52" s="64">
        <v>859</v>
      </c>
      <c r="O52" s="65">
        <v>812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-234</v>
      </c>
      <c r="L53" s="69">
        <v>-227</v>
      </c>
      <c r="M53" s="69">
        <v>-201</v>
      </c>
      <c r="N53" s="69">
        <v>-158</v>
      </c>
      <c r="O53" s="70">
        <v>-127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7jJwe2MP43YqACmuAGWoOlzqFVsLVLU8KkLLo4UkJAt/ycnWVzx7bgXtRBGo/VKhwmfkupLsyoPyIBkzMaWAw==" saltValue="lFQNXetVGK/4jbvVSQaR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election activeCell="K44" sqref="K4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96" t="s">
        <v>30</v>
      </c>
      <c r="C41" s="1197"/>
      <c r="D41" s="105"/>
      <c r="E41" s="1198" t="s">
        <v>31</v>
      </c>
      <c r="F41" s="1198"/>
      <c r="G41" s="1198"/>
      <c r="H41" s="1199"/>
      <c r="I41" s="343">
        <v>6218</v>
      </c>
      <c r="J41" s="344">
        <v>6209</v>
      </c>
      <c r="K41" s="344">
        <v>6211</v>
      </c>
      <c r="L41" s="344">
        <v>6547</v>
      </c>
      <c r="M41" s="345">
        <v>7189</v>
      </c>
    </row>
    <row r="42" spans="2:13" ht="27.75" customHeight="1" x14ac:dyDescent="0.15">
      <c r="B42" s="1186"/>
      <c r="C42" s="1187"/>
      <c r="D42" s="106"/>
      <c r="E42" s="1190" t="s">
        <v>32</v>
      </c>
      <c r="F42" s="1190"/>
      <c r="G42" s="1190"/>
      <c r="H42" s="1191"/>
      <c r="I42" s="346" t="s">
        <v>485</v>
      </c>
      <c r="J42" s="347" t="s">
        <v>485</v>
      </c>
      <c r="K42" s="347" t="s">
        <v>485</v>
      </c>
      <c r="L42" s="347" t="s">
        <v>485</v>
      </c>
      <c r="M42" s="348" t="s">
        <v>485</v>
      </c>
    </row>
    <row r="43" spans="2:13" ht="27.75" customHeight="1" x14ac:dyDescent="0.15">
      <c r="B43" s="1186"/>
      <c r="C43" s="1187"/>
      <c r="D43" s="106"/>
      <c r="E43" s="1190" t="s">
        <v>33</v>
      </c>
      <c r="F43" s="1190"/>
      <c r="G43" s="1190"/>
      <c r="H43" s="1191"/>
      <c r="I43" s="346">
        <v>381</v>
      </c>
      <c r="J43" s="347">
        <v>296</v>
      </c>
      <c r="K43" s="347">
        <v>239</v>
      </c>
      <c r="L43" s="347">
        <v>185</v>
      </c>
      <c r="M43" s="348">
        <v>154</v>
      </c>
    </row>
    <row r="44" spans="2:13" ht="27.75" customHeight="1" x14ac:dyDescent="0.15">
      <c r="B44" s="1186"/>
      <c r="C44" s="1187"/>
      <c r="D44" s="106"/>
      <c r="E44" s="1190" t="s">
        <v>34</v>
      </c>
      <c r="F44" s="1190"/>
      <c r="G44" s="1190"/>
      <c r="H44" s="1191"/>
      <c r="I44" s="346">
        <v>247</v>
      </c>
      <c r="J44" s="347">
        <v>242</v>
      </c>
      <c r="K44" s="347">
        <v>391</v>
      </c>
      <c r="L44" s="347">
        <v>368</v>
      </c>
      <c r="M44" s="348">
        <v>560</v>
      </c>
    </row>
    <row r="45" spans="2:13" ht="27.75" customHeight="1" x14ac:dyDescent="0.15">
      <c r="B45" s="1186"/>
      <c r="C45" s="1187"/>
      <c r="D45" s="106"/>
      <c r="E45" s="1190" t="s">
        <v>35</v>
      </c>
      <c r="F45" s="1190"/>
      <c r="G45" s="1190"/>
      <c r="H45" s="1191"/>
      <c r="I45" s="346">
        <v>171</v>
      </c>
      <c r="J45" s="347">
        <v>294</v>
      </c>
      <c r="K45" s="347">
        <v>417</v>
      </c>
      <c r="L45" s="347">
        <v>509</v>
      </c>
      <c r="M45" s="348">
        <v>654</v>
      </c>
    </row>
    <row r="46" spans="2:13" ht="27.75" customHeight="1" x14ac:dyDescent="0.15">
      <c r="B46" s="1186"/>
      <c r="C46" s="1187"/>
      <c r="D46" s="107"/>
      <c r="E46" s="1190" t="s">
        <v>36</v>
      </c>
      <c r="F46" s="1190"/>
      <c r="G46" s="1190"/>
      <c r="H46" s="1191"/>
      <c r="I46" s="346" t="s">
        <v>485</v>
      </c>
      <c r="J46" s="347" t="s">
        <v>485</v>
      </c>
      <c r="K46" s="347" t="s">
        <v>485</v>
      </c>
      <c r="L46" s="347" t="s">
        <v>485</v>
      </c>
      <c r="M46" s="348" t="s">
        <v>485</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9487</v>
      </c>
      <c r="J50" s="347">
        <v>9869</v>
      </c>
      <c r="K50" s="347">
        <v>9913</v>
      </c>
      <c r="L50" s="347">
        <v>11061</v>
      </c>
      <c r="M50" s="348">
        <v>9200</v>
      </c>
    </row>
    <row r="51" spans="2:13" ht="27.75" customHeight="1" x14ac:dyDescent="0.15">
      <c r="B51" s="1186"/>
      <c r="C51" s="1187"/>
      <c r="D51" s="106"/>
      <c r="E51" s="1190" t="s">
        <v>42</v>
      </c>
      <c r="F51" s="1190"/>
      <c r="G51" s="1190"/>
      <c r="H51" s="1191"/>
      <c r="I51" s="346">
        <v>113</v>
      </c>
      <c r="J51" s="347">
        <v>99</v>
      </c>
      <c r="K51" s="347">
        <v>84</v>
      </c>
      <c r="L51" s="347">
        <v>68</v>
      </c>
      <c r="M51" s="348">
        <v>54</v>
      </c>
    </row>
    <row r="52" spans="2:13" ht="27.75" customHeight="1" x14ac:dyDescent="0.15">
      <c r="B52" s="1188"/>
      <c r="C52" s="1189"/>
      <c r="D52" s="106"/>
      <c r="E52" s="1190" t="s">
        <v>43</v>
      </c>
      <c r="F52" s="1190"/>
      <c r="G52" s="1190"/>
      <c r="H52" s="1191"/>
      <c r="I52" s="346">
        <v>9585</v>
      </c>
      <c r="J52" s="347">
        <v>9810</v>
      </c>
      <c r="K52" s="347">
        <v>9522</v>
      </c>
      <c r="L52" s="347">
        <v>9166</v>
      </c>
      <c r="M52" s="348">
        <v>8965</v>
      </c>
    </row>
    <row r="53" spans="2:13" ht="27.75" customHeight="1" thickBot="1" x14ac:dyDescent="0.2">
      <c r="B53" s="1192" t="s">
        <v>19</v>
      </c>
      <c r="C53" s="1193"/>
      <c r="D53" s="110"/>
      <c r="E53" s="1194" t="s">
        <v>44</v>
      </c>
      <c r="F53" s="1194"/>
      <c r="G53" s="1194"/>
      <c r="H53" s="1195"/>
      <c r="I53" s="349">
        <v>-12169</v>
      </c>
      <c r="J53" s="350">
        <v>-12736</v>
      </c>
      <c r="K53" s="350">
        <v>-12263</v>
      </c>
      <c r="L53" s="350">
        <v>-12687</v>
      </c>
      <c r="M53" s="351">
        <v>-9661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bp9Ya/hAiefJVr6RkdqI+TsH9VPNBZtWt/w2wHJ63WxZCHUOPwP6BABu4Q8YKuQ+fqjARD6uAWa1FzuY5ysg==" saltValue="orN7/hyWWMweZFpVC18+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5041</v>
      </c>
      <c r="G55" s="352">
        <v>4693</v>
      </c>
      <c r="H55" s="353">
        <v>4884</v>
      </c>
    </row>
    <row r="56" spans="2:8" ht="52.5" customHeight="1" x14ac:dyDescent="0.15">
      <c r="B56" s="122"/>
      <c r="C56" s="1213" t="s">
        <v>47</v>
      </c>
      <c r="D56" s="1213"/>
      <c r="E56" s="1214"/>
      <c r="F56" s="354">
        <v>1</v>
      </c>
      <c r="G56" s="354">
        <v>1</v>
      </c>
      <c r="H56" s="355">
        <v>1</v>
      </c>
    </row>
    <row r="57" spans="2:8" ht="53.25" customHeight="1" x14ac:dyDescent="0.15">
      <c r="B57" s="122"/>
      <c r="C57" s="1215" t="s">
        <v>48</v>
      </c>
      <c r="D57" s="1215"/>
      <c r="E57" s="1216"/>
      <c r="F57" s="356">
        <v>2568</v>
      </c>
      <c r="G57" s="356">
        <v>2492</v>
      </c>
      <c r="H57" s="357">
        <v>2401</v>
      </c>
    </row>
    <row r="58" spans="2:8" ht="45.75" customHeight="1" x14ac:dyDescent="0.15">
      <c r="B58" s="123"/>
      <c r="C58" s="1203" t="s">
        <v>552</v>
      </c>
      <c r="D58" s="1204"/>
      <c r="E58" s="1205"/>
      <c r="F58" s="358">
        <v>1561</v>
      </c>
      <c r="G58" s="358">
        <v>1306</v>
      </c>
      <c r="H58" s="359">
        <v>1150</v>
      </c>
    </row>
    <row r="59" spans="2:8" ht="45.75" customHeight="1" x14ac:dyDescent="0.15">
      <c r="B59" s="123"/>
      <c r="C59" s="1203" t="s">
        <v>553</v>
      </c>
      <c r="D59" s="1204"/>
      <c r="E59" s="1205"/>
      <c r="F59" s="358">
        <v>447</v>
      </c>
      <c r="G59" s="358">
        <v>447</v>
      </c>
      <c r="H59" s="359">
        <v>448</v>
      </c>
    </row>
    <row r="60" spans="2:8" ht="45.75" customHeight="1" x14ac:dyDescent="0.15">
      <c r="B60" s="123"/>
      <c r="C60" s="1203" t="s">
        <v>554</v>
      </c>
      <c r="D60" s="1204"/>
      <c r="E60" s="1205"/>
      <c r="F60" s="358">
        <v>238</v>
      </c>
      <c r="G60" s="358">
        <v>239</v>
      </c>
      <c r="H60" s="359">
        <v>239</v>
      </c>
    </row>
    <row r="61" spans="2:8" ht="45.75" customHeight="1" x14ac:dyDescent="0.15">
      <c r="B61" s="123"/>
      <c r="C61" s="1203" t="s">
        <v>555</v>
      </c>
      <c r="D61" s="1204"/>
      <c r="E61" s="1205"/>
      <c r="F61" s="358">
        <v>230</v>
      </c>
      <c r="G61" s="358">
        <v>227</v>
      </c>
      <c r="H61" s="359">
        <v>225</v>
      </c>
    </row>
    <row r="62" spans="2:8" ht="45.75" customHeight="1" thickBot="1" x14ac:dyDescent="0.2">
      <c r="B62" s="124"/>
      <c r="C62" s="1206" t="s">
        <v>556</v>
      </c>
      <c r="D62" s="1207"/>
      <c r="E62" s="1208"/>
      <c r="F62" s="360">
        <v>0</v>
      </c>
      <c r="G62" s="360">
        <v>154</v>
      </c>
      <c r="H62" s="361">
        <v>189</v>
      </c>
    </row>
    <row r="63" spans="2:8" ht="52.5" customHeight="1" thickBot="1" x14ac:dyDescent="0.2">
      <c r="B63" s="125"/>
      <c r="C63" s="1209" t="s">
        <v>49</v>
      </c>
      <c r="D63" s="1209"/>
      <c r="E63" s="1210"/>
      <c r="F63" s="362">
        <v>7610</v>
      </c>
      <c r="G63" s="362">
        <v>7186</v>
      </c>
      <c r="H63" s="363">
        <v>7286</v>
      </c>
    </row>
    <row r="64" spans="2:8" x14ac:dyDescent="0.15"/>
  </sheetData>
  <sheetProtection algorithmName="SHA-512" hashValue="0/bD5l9JQlpDagH8Y5wnRBxtdgUnjfAWkr8jG+db49wnfkB5l/avQM9NWNMx1R/WDScVA1pMeikbElgoajhRZw==" saltValue="Qgf15odbw/osW1b+H/56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19014</v>
      </c>
      <c r="E3" s="144"/>
      <c r="F3" s="145">
        <v>45483</v>
      </c>
      <c r="G3" s="146"/>
      <c r="H3" s="147"/>
    </row>
    <row r="4" spans="1:8" x14ac:dyDescent="0.15">
      <c r="A4" s="148"/>
      <c r="B4" s="149"/>
      <c r="C4" s="150"/>
      <c r="D4" s="151">
        <v>8592</v>
      </c>
      <c r="E4" s="152"/>
      <c r="F4" s="153">
        <v>24241</v>
      </c>
      <c r="G4" s="154"/>
      <c r="H4" s="155"/>
    </row>
    <row r="5" spans="1:8" x14ac:dyDescent="0.15">
      <c r="A5" s="136" t="s">
        <v>517</v>
      </c>
      <c r="B5" s="141"/>
      <c r="C5" s="142"/>
      <c r="D5" s="143">
        <v>36490</v>
      </c>
      <c r="E5" s="144"/>
      <c r="F5" s="145">
        <v>45945</v>
      </c>
      <c r="G5" s="146"/>
      <c r="H5" s="147"/>
    </row>
    <row r="6" spans="1:8" x14ac:dyDescent="0.15">
      <c r="A6" s="148"/>
      <c r="B6" s="149"/>
      <c r="C6" s="150"/>
      <c r="D6" s="151">
        <v>12906</v>
      </c>
      <c r="E6" s="152"/>
      <c r="F6" s="153">
        <v>25180</v>
      </c>
      <c r="G6" s="154"/>
      <c r="H6" s="155"/>
    </row>
    <row r="7" spans="1:8" x14ac:dyDescent="0.15">
      <c r="A7" s="136" t="s">
        <v>518</v>
      </c>
      <c r="B7" s="141"/>
      <c r="C7" s="142"/>
      <c r="D7" s="143">
        <v>22538</v>
      </c>
      <c r="E7" s="144"/>
      <c r="F7" s="145">
        <v>44475</v>
      </c>
      <c r="G7" s="146"/>
      <c r="H7" s="147"/>
    </row>
    <row r="8" spans="1:8" x14ac:dyDescent="0.15">
      <c r="A8" s="148"/>
      <c r="B8" s="149"/>
      <c r="C8" s="150"/>
      <c r="D8" s="151">
        <v>17296</v>
      </c>
      <c r="E8" s="152"/>
      <c r="F8" s="153">
        <v>24780</v>
      </c>
      <c r="G8" s="154"/>
      <c r="H8" s="155"/>
    </row>
    <row r="9" spans="1:8" x14ac:dyDescent="0.15">
      <c r="A9" s="136" t="s">
        <v>519</v>
      </c>
      <c r="B9" s="141"/>
      <c r="C9" s="142"/>
      <c r="D9" s="143">
        <v>50459</v>
      </c>
      <c r="E9" s="144"/>
      <c r="F9" s="145">
        <v>45982</v>
      </c>
      <c r="G9" s="146"/>
      <c r="H9" s="147"/>
    </row>
    <row r="10" spans="1:8" x14ac:dyDescent="0.15">
      <c r="A10" s="148"/>
      <c r="B10" s="149"/>
      <c r="C10" s="150"/>
      <c r="D10" s="151">
        <v>37371</v>
      </c>
      <c r="E10" s="152"/>
      <c r="F10" s="153">
        <v>25583</v>
      </c>
      <c r="G10" s="154"/>
      <c r="H10" s="155"/>
    </row>
    <row r="11" spans="1:8" x14ac:dyDescent="0.15">
      <c r="A11" s="136" t="s">
        <v>520</v>
      </c>
      <c r="B11" s="141"/>
      <c r="C11" s="142"/>
      <c r="D11" s="143">
        <v>65789</v>
      </c>
      <c r="E11" s="144"/>
      <c r="F11" s="145">
        <v>50538</v>
      </c>
      <c r="G11" s="146"/>
      <c r="H11" s="147"/>
    </row>
    <row r="12" spans="1:8" x14ac:dyDescent="0.15">
      <c r="A12" s="148"/>
      <c r="B12" s="149"/>
      <c r="C12" s="156"/>
      <c r="D12" s="151">
        <v>26399</v>
      </c>
      <c r="E12" s="152"/>
      <c r="F12" s="153">
        <v>29053</v>
      </c>
      <c r="G12" s="154"/>
      <c r="H12" s="155"/>
    </row>
    <row r="13" spans="1:8" x14ac:dyDescent="0.15">
      <c r="A13" s="136"/>
      <c r="B13" s="141"/>
      <c r="C13" s="157"/>
      <c r="D13" s="158">
        <v>38858</v>
      </c>
      <c r="E13" s="159"/>
      <c r="F13" s="160">
        <v>46485</v>
      </c>
      <c r="G13" s="161"/>
      <c r="H13" s="147"/>
    </row>
    <row r="14" spans="1:8" x14ac:dyDescent="0.15">
      <c r="A14" s="148"/>
      <c r="B14" s="149"/>
      <c r="C14" s="150"/>
      <c r="D14" s="151">
        <v>20513</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10.029999999999999</v>
      </c>
      <c r="C19" s="162">
        <f>ROUND(VALUE(SUBSTITUTE(実質収支比率等に係る経年分析!G$48,"▲","-")),2)</f>
        <v>10.17</v>
      </c>
      <c r="D19" s="162">
        <f>ROUND(VALUE(SUBSTITUTE(実質収支比率等に係る経年分析!H$48,"▲","-")),2)</f>
        <v>15.16</v>
      </c>
      <c r="E19" s="162">
        <f>ROUND(VALUE(SUBSTITUTE(実質収支比率等に係る経年分析!I$48,"▲","-")),2)</f>
        <v>11.6</v>
      </c>
      <c r="F19" s="162">
        <f>ROUND(VALUE(SUBSTITUTE(実質収支比率等に係る経年分析!J$48,"▲","-")),2)</f>
        <v>10.71</v>
      </c>
    </row>
    <row r="20" spans="1:11" x14ac:dyDescent="0.15">
      <c r="A20" s="162" t="s">
        <v>53</v>
      </c>
      <c r="B20" s="162">
        <f>ROUND(VALUE(SUBSTITUTE(実質収支比率等に係る経年分析!F$47,"▲","-")),2)</f>
        <v>47.89</v>
      </c>
      <c r="C20" s="162">
        <f>ROUND(VALUE(SUBSTITUTE(実質収支比率等に係る経年分析!G$47,"▲","-")),2)</f>
        <v>47.94</v>
      </c>
      <c r="D20" s="162">
        <f>ROUND(VALUE(SUBSTITUTE(実質収支比率等に係る経年分析!H$47,"▲","-")),2)</f>
        <v>49.65</v>
      </c>
      <c r="E20" s="162">
        <f>ROUND(VALUE(SUBSTITUTE(実質収支比率等に係る経年分析!I$47,"▲","-")),2)</f>
        <v>45.66</v>
      </c>
      <c r="F20" s="162">
        <f>ROUND(VALUE(SUBSTITUTE(実質収支比率等に係る経年分析!J$47,"▲","-")),2)</f>
        <v>45.25</v>
      </c>
    </row>
    <row r="21" spans="1:11" x14ac:dyDescent="0.15">
      <c r="A21" s="162" t="s">
        <v>54</v>
      </c>
      <c r="B21" s="162">
        <f>IF(ISNUMBER(VALUE(SUBSTITUTE(実質収支比率等に係る経年分析!F$49,"▲","-"))),ROUND(VALUE(SUBSTITUTE(実質収支比率等に係る経年分析!F$49,"▲","-")),2),NA())</f>
        <v>3.13</v>
      </c>
      <c r="C21" s="162">
        <f>IF(ISNUMBER(VALUE(SUBSTITUTE(実質収支比率等に係る経年分析!G$49,"▲","-"))),ROUND(VALUE(SUBSTITUTE(実質収支比率等に係る経年分析!G$49,"▲","-")),2),NA())</f>
        <v>3.99</v>
      </c>
      <c r="D21" s="162">
        <f>IF(ISNUMBER(VALUE(SUBSTITUTE(実質収支比率等に係る経年分析!H$49,"▲","-"))),ROUND(VALUE(SUBSTITUTE(実質収支比率等に係る経年分析!H$49,"▲","-")),2),NA())</f>
        <v>5.67</v>
      </c>
      <c r="E21" s="162">
        <f>IF(ISNUMBER(VALUE(SUBSTITUTE(実質収支比率等に係る経年分析!I$49,"▲","-"))),ROUND(VALUE(SUBSTITUTE(実質収支比率等に係る経年分析!I$49,"▲","-")),2),NA())</f>
        <v>-6.76</v>
      </c>
      <c r="F21" s="162">
        <f>IF(ISNUMBER(VALUE(SUBSTITUTE(実質収支比率等に係る経年分析!J$49,"▲","-"))),ROUND(VALUE(SUBSTITUTE(実質収支比率等に係る経年分析!J$49,"▲","-")),2),NA())</f>
        <v>1.43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富谷市市営墓地特別会計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富谷市後期高齢者医療特別会計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15">
      <c r="A32" s="163" t="str">
        <f>IF(連結実質赤字比率に係る赤字・黒字の構成分析!C$38="",NA(),連結実質赤字比率に係る赤字・黒字の構成分析!C$38)</f>
        <v>富谷市国民健康保険特別会計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0.56000000000000005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0.24</v>
      </c>
    </row>
    <row r="33" spans="1:16" x14ac:dyDescent="0.15">
      <c r="A33" s="163" t="str">
        <f>IF(連結実質赤字比率に係る赤字・黒字の構成分析!C$37="",NA(),連結実質赤字比率に係る赤字・黒字の構成分析!C$37)</f>
        <v>富谷市介護保険特別会計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1.0900000000000001</v>
      </c>
    </row>
    <row r="34" spans="1:16" x14ac:dyDescent="0.15">
      <c r="A34" s="163" t="str">
        <f>IF(連結実質赤字比率に係る赤字・黒字の構成分析!C$36="",NA(),連結実質赤字比率に係る赤字・黒字の構成分析!C$36)</f>
        <v>富谷市下水道事業会計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0.55000000000000004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0.65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1.1100000000000001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10.02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10.16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15.16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10.7</v>
      </c>
    </row>
    <row r="36" spans="1:16" x14ac:dyDescent="0.15">
      <c r="A36" s="163" t="str">
        <f>IF(連結実質赤字比率に係る赤字・黒字の構成分析!C$34="",NA(),連結実質赤字比率に係る赤字・黒字の構成分析!C$34)</f>
        <v>富谷市水道事業会計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18.22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17.809999999999999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20.100000000000001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18.809999999999999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828</v>
      </c>
      <c r="E42" s="164"/>
      <c r="F42" s="164"/>
      <c r="G42" s="164">
        <f>'実質公債費比率（分子）の構造'!L$52</f>
        <v>833</v>
      </c>
      <c r="H42" s="164"/>
      <c r="I42" s="164"/>
      <c r="J42" s="164">
        <f>'実質公債費比率（分子）の構造'!M$52</f>
        <v>849</v>
      </c>
      <c r="K42" s="164"/>
      <c r="L42" s="164"/>
      <c r="M42" s="164">
        <f>'実質公債費比率（分子）の構造'!N$52</f>
        <v>859</v>
      </c>
      <c r="N42" s="164"/>
      <c r="O42" s="164"/>
      <c r="P42" s="164">
        <f>'実質公債費比率（分子）の構造'!O$52</f>
        <v>812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4</v>
      </c>
      <c r="C44" s="164"/>
      <c r="D44" s="164"/>
      <c r="E44" s="164">
        <f>'実質公債費比率（分子）の構造'!L$50</f>
        <v>2</v>
      </c>
      <c r="F44" s="164"/>
      <c r="G44" s="164"/>
      <c r="H44" s="164">
        <f>'実質公債費比率（分子）の構造'!M$50</f>
        <v>10</v>
      </c>
      <c r="I44" s="164"/>
      <c r="J44" s="164"/>
      <c r="K44" s="164">
        <f>'実質公債費比率（分子）の構造'!N$50</f>
        <v>4</v>
      </c>
      <c r="L44" s="164"/>
      <c r="M44" s="164"/>
      <c r="N44" s="164">
        <f>'実質公債費比率（分子）の構造'!O$50</f>
        <v>2</v>
      </c>
      <c r="O44" s="164"/>
      <c r="P44" s="164"/>
    </row>
    <row r="45" spans="1:16" x14ac:dyDescent="0.15">
      <c r="A45" s="164" t="s">
        <v>63</v>
      </c>
      <c r="B45" s="164">
        <f>'実質公債費比率（分子）の構造'!K$49</f>
        <v>51</v>
      </c>
      <c r="C45" s="164"/>
      <c r="D45" s="164"/>
      <c r="E45" s="164">
        <f>'実質公債費比率（分子）の構造'!L$49</f>
        <v>46</v>
      </c>
      <c r="F45" s="164"/>
      <c r="G45" s="164"/>
      <c r="H45" s="164">
        <f>'実質公債費比率（分子）の構造'!M$49</f>
        <v>45</v>
      </c>
      <c r="I45" s="164"/>
      <c r="J45" s="164"/>
      <c r="K45" s="164">
        <f>'実質公債費比率（分子）の構造'!N$49</f>
        <v>63</v>
      </c>
      <c r="L45" s="164"/>
      <c r="M45" s="164"/>
      <c r="N45" s="164">
        <f>'実質公債費比率（分子）の構造'!O$49</f>
        <v>70</v>
      </c>
      <c r="O45" s="164"/>
      <c r="P45" s="164"/>
    </row>
    <row r="46" spans="1:16" x14ac:dyDescent="0.15">
      <c r="A46" s="164" t="s">
        <v>64</v>
      </c>
      <c r="B46" s="164">
        <f>'実質公債費比率（分子）の構造'!K$48</f>
        <v>70</v>
      </c>
      <c r="C46" s="164"/>
      <c r="D46" s="164"/>
      <c r="E46" s="164">
        <f>'実質公債費比率（分子）の構造'!L$48</f>
        <v>57</v>
      </c>
      <c r="F46" s="164"/>
      <c r="G46" s="164"/>
      <c r="H46" s="164">
        <f>'実質公債費比率（分子）の構造'!M$48</f>
        <v>26</v>
      </c>
      <c r="I46" s="164"/>
      <c r="J46" s="164"/>
      <c r="K46" s="164">
        <f>'実質公債費比率（分子）の構造'!N$48</f>
        <v>14</v>
      </c>
      <c r="L46" s="164"/>
      <c r="M46" s="164"/>
      <c r="N46" s="164">
        <f>'実質公債費比率（分子）の構造'!O$48</f>
        <v>12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469</v>
      </c>
      <c r="C49" s="164"/>
      <c r="D49" s="164"/>
      <c r="E49" s="164">
        <f>'実質公債費比率（分子）の構造'!L$45</f>
        <v>501</v>
      </c>
      <c r="F49" s="164"/>
      <c r="G49" s="164"/>
      <c r="H49" s="164">
        <f>'実質公債費比率（分子）の構造'!M$45</f>
        <v>567</v>
      </c>
      <c r="I49" s="164"/>
      <c r="J49" s="164"/>
      <c r="K49" s="164">
        <f>'実質公債費比率（分子）の構造'!N$45</f>
        <v>620</v>
      </c>
      <c r="L49" s="164"/>
      <c r="M49" s="164"/>
      <c r="N49" s="164">
        <f>'実質公債費比率（分子）の構造'!O$45</f>
        <v>601</v>
      </c>
      <c r="O49" s="164"/>
      <c r="P49" s="164"/>
    </row>
    <row r="50" spans="1:16" x14ac:dyDescent="0.15">
      <c r="A50" s="164" t="s">
        <v>67</v>
      </c>
      <c r="B50" s="164" t="e">
        <f>NA()</f>
        <v>#N/A</v>
      </c>
      <c r="C50" s="164">
        <f>IF(ISNUMBER('実質公債費比率（分子）の構造'!K$53),'実質公債費比率（分子）の構造'!K$53,NA())</f>
        <v>-234</v>
      </c>
      <c r="D50" s="164" t="e">
        <f>NA()</f>
        <v>#N/A</v>
      </c>
      <c r="E50" s="164" t="e">
        <f>NA()</f>
        <v>#N/A</v>
      </c>
      <c r="F50" s="164">
        <f>IF(ISNUMBER('実質公債費比率（分子）の構造'!L$53),'実質公債費比率（分子）の構造'!L$53,NA())</f>
        <v>-227</v>
      </c>
      <c r="G50" s="164" t="e">
        <f>NA()</f>
        <v>#N/A</v>
      </c>
      <c r="H50" s="164" t="e">
        <f>NA()</f>
        <v>#N/A</v>
      </c>
      <c r="I50" s="164">
        <f>IF(ISNUMBER('実質公債費比率（分子）の構造'!M$53),'実質公債費比率（分子）の構造'!M$53,NA())</f>
        <v>-201</v>
      </c>
      <c r="J50" s="164" t="e">
        <f>NA()</f>
        <v>#N/A</v>
      </c>
      <c r="K50" s="164" t="e">
        <f>NA()</f>
        <v>#N/A</v>
      </c>
      <c r="L50" s="164">
        <f>IF(ISNUMBER('実質公債費比率（分子）の構造'!N$53),'実質公債費比率（分子）の構造'!N$53,NA())</f>
        <v>-158</v>
      </c>
      <c r="M50" s="164" t="e">
        <f>NA()</f>
        <v>#N/A</v>
      </c>
      <c r="N50" s="164" t="e">
        <f>NA()</f>
        <v>#N/A</v>
      </c>
      <c r="O50" s="164">
        <f>IF(ISNUMBER('実質公債費比率（分子）の構造'!O$53),'実質公債費比率（分子）の構造'!O$53,NA())</f>
        <v>-127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9585</v>
      </c>
      <c r="E56" s="163"/>
      <c r="F56" s="163"/>
      <c r="G56" s="163">
        <f>'将来負担比率（分子）の構造'!J$52</f>
        <v>9810</v>
      </c>
      <c r="H56" s="163"/>
      <c r="I56" s="163"/>
      <c r="J56" s="163">
        <f>'将来負担比率（分子）の構造'!K$52</f>
        <v>9522</v>
      </c>
      <c r="K56" s="163"/>
      <c r="L56" s="163"/>
      <c r="M56" s="163">
        <f>'将来負担比率（分子）の構造'!L$52</f>
        <v>9166</v>
      </c>
      <c r="N56" s="163"/>
      <c r="O56" s="163"/>
      <c r="P56" s="163">
        <f>'将来負担比率（分子）の構造'!M$52</f>
        <v>8965</v>
      </c>
    </row>
    <row r="57" spans="1:16" x14ac:dyDescent="0.15">
      <c r="A57" s="163" t="s">
        <v>42</v>
      </c>
      <c r="B57" s="163"/>
      <c r="C57" s="163"/>
      <c r="D57" s="163">
        <f>'将来負担比率（分子）の構造'!I$51</f>
        <v>113</v>
      </c>
      <c r="E57" s="163"/>
      <c r="F57" s="163"/>
      <c r="G57" s="163">
        <f>'将来負担比率（分子）の構造'!J$51</f>
        <v>99</v>
      </c>
      <c r="H57" s="163"/>
      <c r="I57" s="163"/>
      <c r="J57" s="163">
        <f>'将来負担比率（分子）の構造'!K$51</f>
        <v>84</v>
      </c>
      <c r="K57" s="163"/>
      <c r="L57" s="163"/>
      <c r="M57" s="163">
        <f>'将来負担比率（分子）の構造'!L$51</f>
        <v>68</v>
      </c>
      <c r="N57" s="163"/>
      <c r="O57" s="163"/>
      <c r="P57" s="163">
        <f>'将来負担比率（分子）の構造'!M$51</f>
        <v>54</v>
      </c>
    </row>
    <row r="58" spans="1:16" x14ac:dyDescent="0.15">
      <c r="A58" s="163" t="s">
        <v>41</v>
      </c>
      <c r="B58" s="163"/>
      <c r="C58" s="163"/>
      <c r="D58" s="163">
        <f>'将来負担比率（分子）の構造'!I$50</f>
        <v>9487</v>
      </c>
      <c r="E58" s="163"/>
      <c r="F58" s="163"/>
      <c r="G58" s="163">
        <f>'将来負担比率（分子）の構造'!J$50</f>
        <v>9869</v>
      </c>
      <c r="H58" s="163"/>
      <c r="I58" s="163"/>
      <c r="J58" s="163">
        <f>'将来負担比率（分子）の構造'!K$50</f>
        <v>9913</v>
      </c>
      <c r="K58" s="163"/>
      <c r="L58" s="163"/>
      <c r="M58" s="163">
        <f>'将来負担比率（分子）の構造'!L$50</f>
        <v>11061</v>
      </c>
      <c r="N58" s="163"/>
      <c r="O58" s="163"/>
      <c r="P58" s="163">
        <f>'将来負担比率（分子）の構造'!M$50</f>
        <v>9200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171</v>
      </c>
      <c r="C62" s="163"/>
      <c r="D62" s="163"/>
      <c r="E62" s="163">
        <f>'将来負担比率（分子）の構造'!J$45</f>
        <v>294</v>
      </c>
      <c r="F62" s="163"/>
      <c r="G62" s="163"/>
      <c r="H62" s="163">
        <f>'将来負担比率（分子）の構造'!K$45</f>
        <v>417</v>
      </c>
      <c r="I62" s="163"/>
      <c r="J62" s="163"/>
      <c r="K62" s="163">
        <f>'将来負担比率（分子）の構造'!L$45</f>
        <v>509</v>
      </c>
      <c r="L62" s="163"/>
      <c r="M62" s="163"/>
      <c r="N62" s="163">
        <f>'将来負担比率（分子）の構造'!M$45</f>
        <v>654</v>
      </c>
      <c r="O62" s="163"/>
      <c r="P62" s="163"/>
    </row>
    <row r="63" spans="1:16" x14ac:dyDescent="0.15">
      <c r="A63" s="163" t="s">
        <v>34</v>
      </c>
      <c r="B63" s="163">
        <f>'将来負担比率（分子）の構造'!I$44</f>
        <v>247</v>
      </c>
      <c r="C63" s="163"/>
      <c r="D63" s="163"/>
      <c r="E63" s="163">
        <f>'将来負担比率（分子）の構造'!J$44</f>
        <v>242</v>
      </c>
      <c r="F63" s="163"/>
      <c r="G63" s="163"/>
      <c r="H63" s="163">
        <f>'将来負担比率（分子）の構造'!K$44</f>
        <v>391</v>
      </c>
      <c r="I63" s="163"/>
      <c r="J63" s="163"/>
      <c r="K63" s="163">
        <f>'将来負担比率（分子）の構造'!L$44</f>
        <v>368</v>
      </c>
      <c r="L63" s="163"/>
      <c r="M63" s="163"/>
      <c r="N63" s="163">
        <f>'将来負担比率（分子）の構造'!M$44</f>
        <v>560</v>
      </c>
      <c r="O63" s="163"/>
      <c r="P63" s="163"/>
    </row>
    <row r="64" spans="1:16" x14ac:dyDescent="0.15">
      <c r="A64" s="163" t="s">
        <v>33</v>
      </c>
      <c r="B64" s="163">
        <f>'将来負担比率（分子）の構造'!I$43</f>
        <v>381</v>
      </c>
      <c r="C64" s="163"/>
      <c r="D64" s="163"/>
      <c r="E64" s="163">
        <f>'将来負担比率（分子）の構造'!J$43</f>
        <v>296</v>
      </c>
      <c r="F64" s="163"/>
      <c r="G64" s="163"/>
      <c r="H64" s="163">
        <f>'将来負担比率（分子）の構造'!K$43</f>
        <v>239</v>
      </c>
      <c r="I64" s="163"/>
      <c r="J64" s="163"/>
      <c r="K64" s="163">
        <f>'将来負担比率（分子）の構造'!L$43</f>
        <v>185</v>
      </c>
      <c r="L64" s="163"/>
      <c r="M64" s="163"/>
      <c r="N64" s="163">
        <f>'将来負担比率（分子）の構造'!M$43</f>
        <v>154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6218</v>
      </c>
      <c r="C66" s="163"/>
      <c r="D66" s="163"/>
      <c r="E66" s="163">
        <f>'将来負担比率（分子）の構造'!J$41</f>
        <v>6209</v>
      </c>
      <c r="F66" s="163"/>
      <c r="G66" s="163"/>
      <c r="H66" s="163">
        <f>'将来負担比率（分子）の構造'!K$41</f>
        <v>6211</v>
      </c>
      <c r="I66" s="163"/>
      <c r="J66" s="163"/>
      <c r="K66" s="163">
        <f>'将来負担比率（分子）の構造'!L$41</f>
        <v>6547</v>
      </c>
      <c r="L66" s="163"/>
      <c r="M66" s="163"/>
      <c r="N66" s="163">
        <f>'将来負担比率（分子）の構造'!M$41</f>
        <v>7189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5041</v>
      </c>
      <c r="C72" s="167">
        <f>基金残高に係る経年分析!G55</f>
        <v>4693</v>
      </c>
      <c r="D72" s="167">
        <f>基金残高に係る経年分析!H55</f>
        <v>4884</v>
      </c>
    </row>
    <row r="73" spans="1:16" x14ac:dyDescent="0.15">
      <c r="A73" s="166" t="s">
        <v>74</v>
      </c>
      <c r="B73" s="167">
        <f>基金残高に係る経年分析!F56</f>
        <v>1</v>
      </c>
      <c r="C73" s="167">
        <f>基金残高に係る経年分析!G56</f>
        <v>1</v>
      </c>
      <c r="D73" s="167">
        <f>基金残高に係る経年分析!H56</f>
        <v>1</v>
      </c>
    </row>
    <row r="74" spans="1:16" x14ac:dyDescent="0.15">
      <c r="A74" s="166" t="s">
        <v>75</v>
      </c>
      <c r="B74" s="167">
        <f>基金残高に係る経年分析!F57</f>
        <v>2568</v>
      </c>
      <c r="C74" s="167">
        <f>基金残高に係る経年分析!G57</f>
        <v>2492</v>
      </c>
      <c r="D74" s="167">
        <f>基金残高に係る経年分析!H57</f>
        <v>2401</v>
      </c>
    </row>
  </sheetData>
  <sheetProtection algorithmName="SHA-512" hashValue="cZ/aWMHdyMVlzQ07foQQRDqd/iHakoEaxD0SIcxmwgtgkW0SYj0fWpf69OCFpQIwOZoMCoGOFU+ZzKCrrzg4Tw==" saltValue="eOZ0AfUimbVFaFQAa2mg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6527742</v>
      </c>
      <c r="S5" s="677"/>
      <c r="T5" s="677"/>
      <c r="U5" s="677"/>
      <c r="V5" s="677"/>
      <c r="W5" s="677"/>
      <c r="X5" s="677"/>
      <c r="Y5" s="702"/>
      <c r="Z5" s="715">
        <v>28.6</v>
      </c>
      <c r="AA5" s="715"/>
      <c r="AB5" s="715"/>
      <c r="AC5" s="715"/>
      <c r="AD5" s="716">
        <v>6527742</v>
      </c>
      <c r="AE5" s="716"/>
      <c r="AF5" s="716"/>
      <c r="AG5" s="716"/>
      <c r="AH5" s="716"/>
      <c r="AI5" s="716"/>
      <c r="AJ5" s="716"/>
      <c r="AK5" s="716"/>
      <c r="AL5" s="703">
        <v>59.8</v>
      </c>
      <c r="AM5" s="685"/>
      <c r="AN5" s="685"/>
      <c r="AO5" s="704"/>
      <c r="AP5" s="679" t="s">
        <v>215</v>
      </c>
      <c r="AQ5" s="680"/>
      <c r="AR5" s="680"/>
      <c r="AS5" s="680"/>
      <c r="AT5" s="680"/>
      <c r="AU5" s="680"/>
      <c r="AV5" s="680"/>
      <c r="AW5" s="680"/>
      <c r="AX5" s="680"/>
      <c r="AY5" s="680"/>
      <c r="AZ5" s="680"/>
      <c r="BA5" s="680"/>
      <c r="BB5" s="680"/>
      <c r="BC5" s="680"/>
      <c r="BD5" s="680"/>
      <c r="BE5" s="680"/>
      <c r="BF5" s="681"/>
      <c r="BG5" s="621">
        <v>6520221</v>
      </c>
      <c r="BH5" s="622"/>
      <c r="BI5" s="622"/>
      <c r="BJ5" s="622"/>
      <c r="BK5" s="622"/>
      <c r="BL5" s="622"/>
      <c r="BM5" s="622"/>
      <c r="BN5" s="623"/>
      <c r="BO5" s="659">
        <v>99.9</v>
      </c>
      <c r="BP5" s="659"/>
      <c r="BQ5" s="659"/>
      <c r="BR5" s="659"/>
      <c r="BS5" s="660" t="s">
        <v>121</v>
      </c>
      <c r="BT5" s="660"/>
      <c r="BU5" s="660"/>
      <c r="BV5" s="660"/>
      <c r="BW5" s="660"/>
      <c r="BX5" s="660"/>
      <c r="BY5" s="660"/>
      <c r="BZ5" s="660"/>
      <c r="CA5" s="660"/>
      <c r="CB5" s="695"/>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151421</v>
      </c>
      <c r="S6" s="622"/>
      <c r="T6" s="622"/>
      <c r="U6" s="622"/>
      <c r="V6" s="622"/>
      <c r="W6" s="622"/>
      <c r="X6" s="622"/>
      <c r="Y6" s="623"/>
      <c r="Z6" s="659">
        <v>0.7</v>
      </c>
      <c r="AA6" s="659"/>
      <c r="AB6" s="659"/>
      <c r="AC6" s="659"/>
      <c r="AD6" s="660">
        <v>151421</v>
      </c>
      <c r="AE6" s="660"/>
      <c r="AF6" s="660"/>
      <c r="AG6" s="660"/>
      <c r="AH6" s="660"/>
      <c r="AI6" s="660"/>
      <c r="AJ6" s="660"/>
      <c r="AK6" s="660"/>
      <c r="AL6" s="624">
        <v>1.4</v>
      </c>
      <c r="AM6" s="625"/>
      <c r="AN6" s="625"/>
      <c r="AO6" s="661"/>
      <c r="AP6" s="618" t="s">
        <v>220</v>
      </c>
      <c r="AQ6" s="619"/>
      <c r="AR6" s="619"/>
      <c r="AS6" s="619"/>
      <c r="AT6" s="619"/>
      <c r="AU6" s="619"/>
      <c r="AV6" s="619"/>
      <c r="AW6" s="619"/>
      <c r="AX6" s="619"/>
      <c r="AY6" s="619"/>
      <c r="AZ6" s="619"/>
      <c r="BA6" s="619"/>
      <c r="BB6" s="619"/>
      <c r="BC6" s="619"/>
      <c r="BD6" s="619"/>
      <c r="BE6" s="619"/>
      <c r="BF6" s="620"/>
      <c r="BG6" s="621">
        <v>6520221</v>
      </c>
      <c r="BH6" s="622"/>
      <c r="BI6" s="622"/>
      <c r="BJ6" s="622"/>
      <c r="BK6" s="622"/>
      <c r="BL6" s="622"/>
      <c r="BM6" s="622"/>
      <c r="BN6" s="623"/>
      <c r="BO6" s="659">
        <v>99.9</v>
      </c>
      <c r="BP6" s="659"/>
      <c r="BQ6" s="659"/>
      <c r="BR6" s="659"/>
      <c r="BS6" s="660" t="s">
        <v>121</v>
      </c>
      <c r="BT6" s="660"/>
      <c r="BU6" s="660"/>
      <c r="BV6" s="660"/>
      <c r="BW6" s="660"/>
      <c r="BX6" s="660"/>
      <c r="BY6" s="660"/>
      <c r="BZ6" s="660"/>
      <c r="CA6" s="660"/>
      <c r="CB6" s="695"/>
      <c r="CD6" s="679" t="s">
        <v>221</v>
      </c>
      <c r="CE6" s="680"/>
      <c r="CF6" s="680"/>
      <c r="CG6" s="680"/>
      <c r="CH6" s="680"/>
      <c r="CI6" s="680"/>
      <c r="CJ6" s="680"/>
      <c r="CK6" s="680"/>
      <c r="CL6" s="680"/>
      <c r="CM6" s="680"/>
      <c r="CN6" s="680"/>
      <c r="CO6" s="680"/>
      <c r="CP6" s="680"/>
      <c r="CQ6" s="681"/>
      <c r="CR6" s="621">
        <v>162887</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162887</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2733</v>
      </c>
      <c r="S7" s="622"/>
      <c r="T7" s="622"/>
      <c r="U7" s="622"/>
      <c r="V7" s="622"/>
      <c r="W7" s="622"/>
      <c r="X7" s="622"/>
      <c r="Y7" s="623"/>
      <c r="Z7" s="659">
        <v>0</v>
      </c>
      <c r="AA7" s="659"/>
      <c r="AB7" s="659"/>
      <c r="AC7" s="659"/>
      <c r="AD7" s="660">
        <v>2733</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3260576</v>
      </c>
      <c r="BH7" s="622"/>
      <c r="BI7" s="622"/>
      <c r="BJ7" s="622"/>
      <c r="BK7" s="622"/>
      <c r="BL7" s="622"/>
      <c r="BM7" s="622"/>
      <c r="BN7" s="623"/>
      <c r="BO7" s="659">
        <v>49.9</v>
      </c>
      <c r="BP7" s="659"/>
      <c r="BQ7" s="659"/>
      <c r="BR7" s="659"/>
      <c r="BS7" s="660" t="s">
        <v>121</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3211900</v>
      </c>
      <c r="CS7" s="622"/>
      <c r="CT7" s="622"/>
      <c r="CU7" s="622"/>
      <c r="CV7" s="622"/>
      <c r="CW7" s="622"/>
      <c r="CX7" s="622"/>
      <c r="CY7" s="623"/>
      <c r="CZ7" s="659">
        <v>15.1</v>
      </c>
      <c r="DA7" s="659"/>
      <c r="DB7" s="659"/>
      <c r="DC7" s="659"/>
      <c r="DD7" s="627">
        <v>382514</v>
      </c>
      <c r="DE7" s="622"/>
      <c r="DF7" s="622"/>
      <c r="DG7" s="622"/>
      <c r="DH7" s="622"/>
      <c r="DI7" s="622"/>
      <c r="DJ7" s="622"/>
      <c r="DK7" s="622"/>
      <c r="DL7" s="622"/>
      <c r="DM7" s="622"/>
      <c r="DN7" s="622"/>
      <c r="DO7" s="622"/>
      <c r="DP7" s="623"/>
      <c r="DQ7" s="627">
        <v>2117020</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46673</v>
      </c>
      <c r="S8" s="622"/>
      <c r="T8" s="622"/>
      <c r="U8" s="622"/>
      <c r="V8" s="622"/>
      <c r="W8" s="622"/>
      <c r="X8" s="622"/>
      <c r="Y8" s="623"/>
      <c r="Z8" s="659">
        <v>0.2</v>
      </c>
      <c r="AA8" s="659"/>
      <c r="AB8" s="659"/>
      <c r="AC8" s="659"/>
      <c r="AD8" s="660">
        <v>46673</v>
      </c>
      <c r="AE8" s="660"/>
      <c r="AF8" s="660"/>
      <c r="AG8" s="660"/>
      <c r="AH8" s="660"/>
      <c r="AI8" s="660"/>
      <c r="AJ8" s="660"/>
      <c r="AK8" s="660"/>
      <c r="AL8" s="624">
        <v>0.4</v>
      </c>
      <c r="AM8" s="625"/>
      <c r="AN8" s="625"/>
      <c r="AO8" s="661"/>
      <c r="AP8" s="618" t="s">
        <v>226</v>
      </c>
      <c r="AQ8" s="619"/>
      <c r="AR8" s="619"/>
      <c r="AS8" s="619"/>
      <c r="AT8" s="619"/>
      <c r="AU8" s="619"/>
      <c r="AV8" s="619"/>
      <c r="AW8" s="619"/>
      <c r="AX8" s="619"/>
      <c r="AY8" s="619"/>
      <c r="AZ8" s="619"/>
      <c r="BA8" s="619"/>
      <c r="BB8" s="619"/>
      <c r="BC8" s="619"/>
      <c r="BD8" s="619"/>
      <c r="BE8" s="619"/>
      <c r="BF8" s="620"/>
      <c r="BG8" s="621">
        <v>81410</v>
      </c>
      <c r="BH8" s="622"/>
      <c r="BI8" s="622"/>
      <c r="BJ8" s="622"/>
      <c r="BK8" s="622"/>
      <c r="BL8" s="622"/>
      <c r="BM8" s="622"/>
      <c r="BN8" s="623"/>
      <c r="BO8" s="659">
        <v>1.2</v>
      </c>
      <c r="BP8" s="659"/>
      <c r="BQ8" s="659"/>
      <c r="BR8" s="659"/>
      <c r="BS8" s="660" t="s">
        <v>121</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8560293</v>
      </c>
      <c r="CS8" s="622"/>
      <c r="CT8" s="622"/>
      <c r="CU8" s="622"/>
      <c r="CV8" s="622"/>
      <c r="CW8" s="622"/>
      <c r="CX8" s="622"/>
      <c r="CY8" s="623"/>
      <c r="CZ8" s="659">
        <v>40.299999999999997</v>
      </c>
      <c r="DA8" s="659"/>
      <c r="DB8" s="659"/>
      <c r="DC8" s="659"/>
      <c r="DD8" s="627">
        <v>427268</v>
      </c>
      <c r="DE8" s="622"/>
      <c r="DF8" s="622"/>
      <c r="DG8" s="622"/>
      <c r="DH8" s="622"/>
      <c r="DI8" s="622"/>
      <c r="DJ8" s="622"/>
      <c r="DK8" s="622"/>
      <c r="DL8" s="622"/>
      <c r="DM8" s="622"/>
      <c r="DN8" s="622"/>
      <c r="DO8" s="622"/>
      <c r="DP8" s="623"/>
      <c r="DQ8" s="627">
        <v>4461260</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62323</v>
      </c>
      <c r="S9" s="622"/>
      <c r="T9" s="622"/>
      <c r="U9" s="622"/>
      <c r="V9" s="622"/>
      <c r="W9" s="622"/>
      <c r="X9" s="622"/>
      <c r="Y9" s="623"/>
      <c r="Z9" s="659">
        <v>0.3</v>
      </c>
      <c r="AA9" s="659"/>
      <c r="AB9" s="659"/>
      <c r="AC9" s="659"/>
      <c r="AD9" s="660">
        <v>62323</v>
      </c>
      <c r="AE9" s="660"/>
      <c r="AF9" s="660"/>
      <c r="AG9" s="660"/>
      <c r="AH9" s="660"/>
      <c r="AI9" s="660"/>
      <c r="AJ9" s="660"/>
      <c r="AK9" s="660"/>
      <c r="AL9" s="624">
        <v>0.6</v>
      </c>
      <c r="AM9" s="625"/>
      <c r="AN9" s="625"/>
      <c r="AO9" s="661"/>
      <c r="AP9" s="618" t="s">
        <v>229</v>
      </c>
      <c r="AQ9" s="619"/>
      <c r="AR9" s="619"/>
      <c r="AS9" s="619"/>
      <c r="AT9" s="619"/>
      <c r="AU9" s="619"/>
      <c r="AV9" s="619"/>
      <c r="AW9" s="619"/>
      <c r="AX9" s="619"/>
      <c r="AY9" s="619"/>
      <c r="AZ9" s="619"/>
      <c r="BA9" s="619"/>
      <c r="BB9" s="619"/>
      <c r="BC9" s="619"/>
      <c r="BD9" s="619"/>
      <c r="BE9" s="619"/>
      <c r="BF9" s="620"/>
      <c r="BG9" s="621">
        <v>2866618</v>
      </c>
      <c r="BH9" s="622"/>
      <c r="BI9" s="622"/>
      <c r="BJ9" s="622"/>
      <c r="BK9" s="622"/>
      <c r="BL9" s="622"/>
      <c r="BM9" s="622"/>
      <c r="BN9" s="623"/>
      <c r="BO9" s="659">
        <v>43.9</v>
      </c>
      <c r="BP9" s="659"/>
      <c r="BQ9" s="659"/>
      <c r="BR9" s="659"/>
      <c r="BS9" s="660" t="s">
        <v>121</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1447109</v>
      </c>
      <c r="CS9" s="622"/>
      <c r="CT9" s="622"/>
      <c r="CU9" s="622"/>
      <c r="CV9" s="622"/>
      <c r="CW9" s="622"/>
      <c r="CX9" s="622"/>
      <c r="CY9" s="623"/>
      <c r="CZ9" s="659">
        <v>6.8</v>
      </c>
      <c r="DA9" s="659"/>
      <c r="DB9" s="659"/>
      <c r="DC9" s="659"/>
      <c r="DD9" s="627">
        <v>120445</v>
      </c>
      <c r="DE9" s="622"/>
      <c r="DF9" s="622"/>
      <c r="DG9" s="622"/>
      <c r="DH9" s="622"/>
      <c r="DI9" s="622"/>
      <c r="DJ9" s="622"/>
      <c r="DK9" s="622"/>
      <c r="DL9" s="622"/>
      <c r="DM9" s="622"/>
      <c r="DN9" s="622"/>
      <c r="DO9" s="622"/>
      <c r="DP9" s="623"/>
      <c r="DQ9" s="627">
        <v>1173055</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132755</v>
      </c>
      <c r="BH10" s="622"/>
      <c r="BI10" s="622"/>
      <c r="BJ10" s="622"/>
      <c r="BK10" s="622"/>
      <c r="BL10" s="622"/>
      <c r="BM10" s="622"/>
      <c r="BN10" s="623"/>
      <c r="BO10" s="659">
        <v>2</v>
      </c>
      <c r="BP10" s="659"/>
      <c r="BQ10" s="659"/>
      <c r="BR10" s="659"/>
      <c r="BS10" s="660" t="s">
        <v>121</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64845</v>
      </c>
      <c r="CS10" s="622"/>
      <c r="CT10" s="622"/>
      <c r="CU10" s="622"/>
      <c r="CV10" s="622"/>
      <c r="CW10" s="622"/>
      <c r="CX10" s="622"/>
      <c r="CY10" s="623"/>
      <c r="CZ10" s="659">
        <v>0.3</v>
      </c>
      <c r="DA10" s="659"/>
      <c r="DB10" s="659"/>
      <c r="DC10" s="659"/>
      <c r="DD10" s="627" t="s">
        <v>121</v>
      </c>
      <c r="DE10" s="622"/>
      <c r="DF10" s="622"/>
      <c r="DG10" s="622"/>
      <c r="DH10" s="622"/>
      <c r="DI10" s="622"/>
      <c r="DJ10" s="622"/>
      <c r="DK10" s="622"/>
      <c r="DL10" s="622"/>
      <c r="DM10" s="622"/>
      <c r="DN10" s="622"/>
      <c r="DO10" s="622"/>
      <c r="DP10" s="623"/>
      <c r="DQ10" s="627">
        <v>48021</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1253207</v>
      </c>
      <c r="S11" s="622"/>
      <c r="T11" s="622"/>
      <c r="U11" s="622"/>
      <c r="V11" s="622"/>
      <c r="W11" s="622"/>
      <c r="X11" s="622"/>
      <c r="Y11" s="623"/>
      <c r="Z11" s="624">
        <v>5.5</v>
      </c>
      <c r="AA11" s="625"/>
      <c r="AB11" s="625"/>
      <c r="AC11" s="626"/>
      <c r="AD11" s="627">
        <v>1253207</v>
      </c>
      <c r="AE11" s="622"/>
      <c r="AF11" s="622"/>
      <c r="AG11" s="622"/>
      <c r="AH11" s="622"/>
      <c r="AI11" s="622"/>
      <c r="AJ11" s="622"/>
      <c r="AK11" s="623"/>
      <c r="AL11" s="624">
        <v>11.5</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179793</v>
      </c>
      <c r="BH11" s="622"/>
      <c r="BI11" s="622"/>
      <c r="BJ11" s="622"/>
      <c r="BK11" s="622"/>
      <c r="BL11" s="622"/>
      <c r="BM11" s="622"/>
      <c r="BN11" s="623"/>
      <c r="BO11" s="659">
        <v>2.8</v>
      </c>
      <c r="BP11" s="659"/>
      <c r="BQ11" s="659"/>
      <c r="BR11" s="659"/>
      <c r="BS11" s="660" t="s">
        <v>121</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211490</v>
      </c>
      <c r="CS11" s="622"/>
      <c r="CT11" s="622"/>
      <c r="CU11" s="622"/>
      <c r="CV11" s="622"/>
      <c r="CW11" s="622"/>
      <c r="CX11" s="622"/>
      <c r="CY11" s="623"/>
      <c r="CZ11" s="659">
        <v>1</v>
      </c>
      <c r="DA11" s="659"/>
      <c r="DB11" s="659"/>
      <c r="DC11" s="659"/>
      <c r="DD11" s="627">
        <v>21923</v>
      </c>
      <c r="DE11" s="622"/>
      <c r="DF11" s="622"/>
      <c r="DG11" s="622"/>
      <c r="DH11" s="622"/>
      <c r="DI11" s="622"/>
      <c r="DJ11" s="622"/>
      <c r="DK11" s="622"/>
      <c r="DL11" s="622"/>
      <c r="DM11" s="622"/>
      <c r="DN11" s="622"/>
      <c r="DO11" s="622"/>
      <c r="DP11" s="623"/>
      <c r="DQ11" s="627">
        <v>177356</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v>36512</v>
      </c>
      <c r="S12" s="622"/>
      <c r="T12" s="622"/>
      <c r="U12" s="622"/>
      <c r="V12" s="622"/>
      <c r="W12" s="622"/>
      <c r="X12" s="622"/>
      <c r="Y12" s="623"/>
      <c r="Z12" s="659">
        <v>0.2</v>
      </c>
      <c r="AA12" s="659"/>
      <c r="AB12" s="659"/>
      <c r="AC12" s="659"/>
      <c r="AD12" s="660">
        <v>36512</v>
      </c>
      <c r="AE12" s="660"/>
      <c r="AF12" s="660"/>
      <c r="AG12" s="660"/>
      <c r="AH12" s="660"/>
      <c r="AI12" s="660"/>
      <c r="AJ12" s="660"/>
      <c r="AK12" s="660"/>
      <c r="AL12" s="624">
        <v>0.3</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2809874</v>
      </c>
      <c r="BH12" s="622"/>
      <c r="BI12" s="622"/>
      <c r="BJ12" s="622"/>
      <c r="BK12" s="622"/>
      <c r="BL12" s="622"/>
      <c r="BM12" s="622"/>
      <c r="BN12" s="623"/>
      <c r="BO12" s="659">
        <v>43</v>
      </c>
      <c r="BP12" s="659"/>
      <c r="BQ12" s="659"/>
      <c r="BR12" s="659"/>
      <c r="BS12" s="660" t="s">
        <v>121</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233963</v>
      </c>
      <c r="CS12" s="622"/>
      <c r="CT12" s="622"/>
      <c r="CU12" s="622"/>
      <c r="CV12" s="622"/>
      <c r="CW12" s="622"/>
      <c r="CX12" s="622"/>
      <c r="CY12" s="623"/>
      <c r="CZ12" s="659">
        <v>1.1000000000000001</v>
      </c>
      <c r="DA12" s="659"/>
      <c r="DB12" s="659"/>
      <c r="DC12" s="659"/>
      <c r="DD12" s="627" t="s">
        <v>121</v>
      </c>
      <c r="DE12" s="622"/>
      <c r="DF12" s="622"/>
      <c r="DG12" s="622"/>
      <c r="DH12" s="622"/>
      <c r="DI12" s="622"/>
      <c r="DJ12" s="622"/>
      <c r="DK12" s="622"/>
      <c r="DL12" s="622"/>
      <c r="DM12" s="622"/>
      <c r="DN12" s="622"/>
      <c r="DO12" s="622"/>
      <c r="DP12" s="623"/>
      <c r="DQ12" s="627">
        <v>180349</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2809874</v>
      </c>
      <c r="BH13" s="622"/>
      <c r="BI13" s="622"/>
      <c r="BJ13" s="622"/>
      <c r="BK13" s="622"/>
      <c r="BL13" s="622"/>
      <c r="BM13" s="622"/>
      <c r="BN13" s="623"/>
      <c r="BO13" s="659">
        <v>43</v>
      </c>
      <c r="BP13" s="659"/>
      <c r="BQ13" s="659"/>
      <c r="BR13" s="659"/>
      <c r="BS13" s="660" t="s">
        <v>121</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2458953</v>
      </c>
      <c r="CS13" s="622"/>
      <c r="CT13" s="622"/>
      <c r="CU13" s="622"/>
      <c r="CV13" s="622"/>
      <c r="CW13" s="622"/>
      <c r="CX13" s="622"/>
      <c r="CY13" s="623"/>
      <c r="CZ13" s="659">
        <v>11.6</v>
      </c>
      <c r="DA13" s="659"/>
      <c r="DB13" s="659"/>
      <c r="DC13" s="659"/>
      <c r="DD13" s="627">
        <v>1422985</v>
      </c>
      <c r="DE13" s="622"/>
      <c r="DF13" s="622"/>
      <c r="DG13" s="622"/>
      <c r="DH13" s="622"/>
      <c r="DI13" s="622"/>
      <c r="DJ13" s="622"/>
      <c r="DK13" s="622"/>
      <c r="DL13" s="622"/>
      <c r="DM13" s="622"/>
      <c r="DN13" s="622"/>
      <c r="DO13" s="622"/>
      <c r="DP13" s="623"/>
      <c r="DQ13" s="627">
        <v>1165621</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145944</v>
      </c>
      <c r="BH14" s="622"/>
      <c r="BI14" s="622"/>
      <c r="BJ14" s="622"/>
      <c r="BK14" s="622"/>
      <c r="BL14" s="622"/>
      <c r="BM14" s="622"/>
      <c r="BN14" s="623"/>
      <c r="BO14" s="659">
        <v>2.2000000000000002</v>
      </c>
      <c r="BP14" s="659"/>
      <c r="BQ14" s="659"/>
      <c r="BR14" s="659"/>
      <c r="BS14" s="660" t="s">
        <v>121</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700622</v>
      </c>
      <c r="CS14" s="622"/>
      <c r="CT14" s="622"/>
      <c r="CU14" s="622"/>
      <c r="CV14" s="622"/>
      <c r="CW14" s="622"/>
      <c r="CX14" s="622"/>
      <c r="CY14" s="623"/>
      <c r="CZ14" s="659">
        <v>3.3</v>
      </c>
      <c r="DA14" s="659"/>
      <c r="DB14" s="659"/>
      <c r="DC14" s="659"/>
      <c r="DD14" s="627">
        <v>16885</v>
      </c>
      <c r="DE14" s="622"/>
      <c r="DF14" s="622"/>
      <c r="DG14" s="622"/>
      <c r="DH14" s="622"/>
      <c r="DI14" s="622"/>
      <c r="DJ14" s="622"/>
      <c r="DK14" s="622"/>
      <c r="DL14" s="622"/>
      <c r="DM14" s="622"/>
      <c r="DN14" s="622"/>
      <c r="DO14" s="622"/>
      <c r="DP14" s="623"/>
      <c r="DQ14" s="627">
        <v>674777</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20565</v>
      </c>
      <c r="S15" s="622"/>
      <c r="T15" s="622"/>
      <c r="U15" s="622"/>
      <c r="V15" s="622"/>
      <c r="W15" s="622"/>
      <c r="X15" s="622"/>
      <c r="Y15" s="623"/>
      <c r="Z15" s="659">
        <v>0.1</v>
      </c>
      <c r="AA15" s="659"/>
      <c r="AB15" s="659"/>
      <c r="AC15" s="659"/>
      <c r="AD15" s="660">
        <v>20565</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303827</v>
      </c>
      <c r="BH15" s="622"/>
      <c r="BI15" s="622"/>
      <c r="BJ15" s="622"/>
      <c r="BK15" s="622"/>
      <c r="BL15" s="622"/>
      <c r="BM15" s="622"/>
      <c r="BN15" s="623"/>
      <c r="BO15" s="659">
        <v>4.7</v>
      </c>
      <c r="BP15" s="659"/>
      <c r="BQ15" s="659"/>
      <c r="BR15" s="659"/>
      <c r="BS15" s="660" t="s">
        <v>121</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3612213</v>
      </c>
      <c r="CS15" s="622"/>
      <c r="CT15" s="622"/>
      <c r="CU15" s="622"/>
      <c r="CV15" s="622"/>
      <c r="CW15" s="622"/>
      <c r="CX15" s="622"/>
      <c r="CY15" s="623"/>
      <c r="CZ15" s="659">
        <v>17</v>
      </c>
      <c r="DA15" s="659"/>
      <c r="DB15" s="659"/>
      <c r="DC15" s="659"/>
      <c r="DD15" s="627">
        <v>1058747</v>
      </c>
      <c r="DE15" s="622"/>
      <c r="DF15" s="622"/>
      <c r="DG15" s="622"/>
      <c r="DH15" s="622"/>
      <c r="DI15" s="622"/>
      <c r="DJ15" s="622"/>
      <c r="DK15" s="622"/>
      <c r="DL15" s="622"/>
      <c r="DM15" s="622"/>
      <c r="DN15" s="622"/>
      <c r="DO15" s="622"/>
      <c r="DP15" s="623"/>
      <c r="DQ15" s="627">
        <v>2416731</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88215</v>
      </c>
      <c r="S16" s="622"/>
      <c r="T16" s="622"/>
      <c r="U16" s="622"/>
      <c r="V16" s="622"/>
      <c r="W16" s="622"/>
      <c r="X16" s="622"/>
      <c r="Y16" s="623"/>
      <c r="Z16" s="659">
        <v>0.4</v>
      </c>
      <c r="AA16" s="659"/>
      <c r="AB16" s="659"/>
      <c r="AC16" s="659"/>
      <c r="AD16" s="660">
        <v>88215</v>
      </c>
      <c r="AE16" s="660"/>
      <c r="AF16" s="660"/>
      <c r="AG16" s="660"/>
      <c r="AH16" s="660"/>
      <c r="AI16" s="660"/>
      <c r="AJ16" s="660"/>
      <c r="AK16" s="660"/>
      <c r="AL16" s="624">
        <v>0.8</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346986</v>
      </c>
      <c r="S17" s="622"/>
      <c r="T17" s="622"/>
      <c r="U17" s="622"/>
      <c r="V17" s="622"/>
      <c r="W17" s="622"/>
      <c r="X17" s="622"/>
      <c r="Y17" s="623"/>
      <c r="Z17" s="659">
        <v>1.5</v>
      </c>
      <c r="AA17" s="659"/>
      <c r="AB17" s="659"/>
      <c r="AC17" s="659"/>
      <c r="AD17" s="660">
        <v>346986</v>
      </c>
      <c r="AE17" s="660"/>
      <c r="AF17" s="660"/>
      <c r="AG17" s="660"/>
      <c r="AH17" s="660"/>
      <c r="AI17" s="660"/>
      <c r="AJ17" s="660"/>
      <c r="AK17" s="660"/>
      <c r="AL17" s="624">
        <v>3.2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601214</v>
      </c>
      <c r="CS17" s="622"/>
      <c r="CT17" s="622"/>
      <c r="CU17" s="622"/>
      <c r="CV17" s="622"/>
      <c r="CW17" s="622"/>
      <c r="CX17" s="622"/>
      <c r="CY17" s="623"/>
      <c r="CZ17" s="659">
        <v>2.8</v>
      </c>
      <c r="DA17" s="659"/>
      <c r="DB17" s="659"/>
      <c r="DC17" s="659"/>
      <c r="DD17" s="627" t="s">
        <v>121</v>
      </c>
      <c r="DE17" s="622"/>
      <c r="DF17" s="622"/>
      <c r="DG17" s="622"/>
      <c r="DH17" s="622"/>
      <c r="DI17" s="622"/>
      <c r="DJ17" s="622"/>
      <c r="DK17" s="622"/>
      <c r="DL17" s="622"/>
      <c r="DM17" s="622"/>
      <c r="DN17" s="622"/>
      <c r="DO17" s="622"/>
      <c r="DP17" s="623"/>
      <c r="DQ17" s="627">
        <v>585220</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87450</v>
      </c>
      <c r="S18" s="622"/>
      <c r="T18" s="622"/>
      <c r="U18" s="622"/>
      <c r="V18" s="622"/>
      <c r="W18" s="622"/>
      <c r="X18" s="622"/>
      <c r="Y18" s="623"/>
      <c r="Z18" s="659">
        <v>0.4</v>
      </c>
      <c r="AA18" s="659"/>
      <c r="AB18" s="659"/>
      <c r="AC18" s="659"/>
      <c r="AD18" s="660">
        <v>87450</v>
      </c>
      <c r="AE18" s="660"/>
      <c r="AF18" s="660"/>
      <c r="AG18" s="660"/>
      <c r="AH18" s="660"/>
      <c r="AI18" s="660"/>
      <c r="AJ18" s="660"/>
      <c r="AK18" s="660"/>
      <c r="AL18" s="624">
        <v>0.8</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259441</v>
      </c>
      <c r="S19" s="622"/>
      <c r="T19" s="622"/>
      <c r="U19" s="622"/>
      <c r="V19" s="622"/>
      <c r="W19" s="622"/>
      <c r="X19" s="622"/>
      <c r="Y19" s="623"/>
      <c r="Z19" s="659">
        <v>1.1000000000000001</v>
      </c>
      <c r="AA19" s="659"/>
      <c r="AB19" s="659"/>
      <c r="AC19" s="659"/>
      <c r="AD19" s="660">
        <v>259441</v>
      </c>
      <c r="AE19" s="660"/>
      <c r="AF19" s="660"/>
      <c r="AG19" s="660"/>
      <c r="AH19" s="660"/>
      <c r="AI19" s="660"/>
      <c r="AJ19" s="660"/>
      <c r="AK19" s="660"/>
      <c r="AL19" s="624">
        <v>2.4</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7521</v>
      </c>
      <c r="BH19" s="622"/>
      <c r="BI19" s="622"/>
      <c r="BJ19" s="622"/>
      <c r="BK19" s="622"/>
      <c r="BL19" s="622"/>
      <c r="BM19" s="622"/>
      <c r="BN19" s="623"/>
      <c r="BO19" s="659">
        <v>0.1</v>
      </c>
      <c r="BP19" s="659"/>
      <c r="BQ19" s="659"/>
      <c r="BR19" s="659"/>
      <c r="BS19" s="660" t="s">
        <v>121</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261</v>
      </c>
      <c r="C20" s="697"/>
      <c r="D20" s="697"/>
      <c r="E20" s="697"/>
      <c r="F20" s="697"/>
      <c r="G20" s="697"/>
      <c r="H20" s="697"/>
      <c r="I20" s="697"/>
      <c r="J20" s="697"/>
      <c r="K20" s="697"/>
      <c r="L20" s="697"/>
      <c r="M20" s="697"/>
      <c r="N20" s="697"/>
      <c r="O20" s="697"/>
      <c r="P20" s="697"/>
      <c r="Q20" s="698"/>
      <c r="R20" s="621">
        <v>95</v>
      </c>
      <c r="S20" s="622"/>
      <c r="T20" s="622"/>
      <c r="U20" s="622"/>
      <c r="V20" s="622"/>
      <c r="W20" s="622"/>
      <c r="X20" s="622"/>
      <c r="Y20" s="623"/>
      <c r="Z20" s="659">
        <v>0</v>
      </c>
      <c r="AA20" s="659"/>
      <c r="AB20" s="659"/>
      <c r="AC20" s="659"/>
      <c r="AD20" s="660">
        <v>95</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7521</v>
      </c>
      <c r="BH20" s="622"/>
      <c r="BI20" s="622"/>
      <c r="BJ20" s="622"/>
      <c r="BK20" s="622"/>
      <c r="BL20" s="622"/>
      <c r="BM20" s="622"/>
      <c r="BN20" s="623"/>
      <c r="BO20" s="659">
        <v>0.1</v>
      </c>
      <c r="BP20" s="659"/>
      <c r="BQ20" s="659"/>
      <c r="BR20" s="659"/>
      <c r="BS20" s="660" t="s">
        <v>121</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21265489</v>
      </c>
      <c r="CS20" s="622"/>
      <c r="CT20" s="622"/>
      <c r="CU20" s="622"/>
      <c r="CV20" s="622"/>
      <c r="CW20" s="622"/>
      <c r="CX20" s="622"/>
      <c r="CY20" s="623"/>
      <c r="CZ20" s="659">
        <v>100</v>
      </c>
      <c r="DA20" s="659"/>
      <c r="DB20" s="659"/>
      <c r="DC20" s="659"/>
      <c r="DD20" s="627">
        <v>3450767</v>
      </c>
      <c r="DE20" s="622"/>
      <c r="DF20" s="622"/>
      <c r="DG20" s="622"/>
      <c r="DH20" s="622"/>
      <c r="DI20" s="622"/>
      <c r="DJ20" s="622"/>
      <c r="DK20" s="622"/>
      <c r="DL20" s="622"/>
      <c r="DM20" s="622"/>
      <c r="DN20" s="622"/>
      <c r="DO20" s="622"/>
      <c r="DP20" s="623"/>
      <c r="DQ20" s="627">
        <v>13162297</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2767451</v>
      </c>
      <c r="S21" s="622"/>
      <c r="T21" s="622"/>
      <c r="U21" s="622"/>
      <c r="V21" s="622"/>
      <c r="W21" s="622"/>
      <c r="X21" s="622"/>
      <c r="Y21" s="623"/>
      <c r="Z21" s="659">
        <v>12.1</v>
      </c>
      <c r="AA21" s="659"/>
      <c r="AB21" s="659"/>
      <c r="AC21" s="659"/>
      <c r="AD21" s="660">
        <v>2336565</v>
      </c>
      <c r="AE21" s="660"/>
      <c r="AF21" s="660"/>
      <c r="AG21" s="660"/>
      <c r="AH21" s="660"/>
      <c r="AI21" s="660"/>
      <c r="AJ21" s="660"/>
      <c r="AK21" s="660"/>
      <c r="AL21" s="624">
        <v>21.4</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v>7521</v>
      </c>
      <c r="BH21" s="622"/>
      <c r="BI21" s="622"/>
      <c r="BJ21" s="622"/>
      <c r="BK21" s="622"/>
      <c r="BL21" s="622"/>
      <c r="BM21" s="622"/>
      <c r="BN21" s="623"/>
      <c r="BO21" s="659">
        <v>0.1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2336565</v>
      </c>
      <c r="S22" s="622"/>
      <c r="T22" s="622"/>
      <c r="U22" s="622"/>
      <c r="V22" s="622"/>
      <c r="W22" s="622"/>
      <c r="X22" s="622"/>
      <c r="Y22" s="623"/>
      <c r="Z22" s="659">
        <v>10.199999999999999</v>
      </c>
      <c r="AA22" s="659"/>
      <c r="AB22" s="659"/>
      <c r="AC22" s="659"/>
      <c r="AD22" s="660">
        <v>2336565</v>
      </c>
      <c r="AE22" s="660"/>
      <c r="AF22" s="660"/>
      <c r="AG22" s="660"/>
      <c r="AH22" s="660"/>
      <c r="AI22" s="660"/>
      <c r="AJ22" s="660"/>
      <c r="AK22" s="660"/>
      <c r="AL22" s="624">
        <v>21.4</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419301</v>
      </c>
      <c r="S23" s="622"/>
      <c r="T23" s="622"/>
      <c r="U23" s="622"/>
      <c r="V23" s="622"/>
      <c r="W23" s="622"/>
      <c r="X23" s="622"/>
      <c r="Y23" s="623"/>
      <c r="Z23" s="659">
        <v>1.8</v>
      </c>
      <c r="AA23" s="659"/>
      <c r="AB23" s="659"/>
      <c r="AC23" s="659"/>
      <c r="AD23" s="660" t="s">
        <v>121</v>
      </c>
      <c r="AE23" s="660"/>
      <c r="AF23" s="660"/>
      <c r="AG23" s="660"/>
      <c r="AH23" s="660"/>
      <c r="AI23" s="660"/>
      <c r="AJ23" s="660"/>
      <c r="AK23" s="660"/>
      <c r="AL23" s="624" t="s">
        <v>121</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v>11585</v>
      </c>
      <c r="S24" s="622"/>
      <c r="T24" s="622"/>
      <c r="U24" s="622"/>
      <c r="V24" s="622"/>
      <c r="W24" s="622"/>
      <c r="X24" s="622"/>
      <c r="Y24" s="623"/>
      <c r="Z24" s="659">
        <v>0.1</v>
      </c>
      <c r="AA24" s="659"/>
      <c r="AB24" s="659"/>
      <c r="AC24" s="659"/>
      <c r="AD24" s="660" t="s">
        <v>121</v>
      </c>
      <c r="AE24" s="660"/>
      <c r="AF24" s="660"/>
      <c r="AG24" s="660"/>
      <c r="AH24" s="660"/>
      <c r="AI24" s="660"/>
      <c r="AJ24" s="660"/>
      <c r="AK24" s="660"/>
      <c r="AL24" s="624" t="s">
        <v>121</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278</v>
      </c>
      <c r="CE24" s="680"/>
      <c r="CF24" s="680"/>
      <c r="CG24" s="680"/>
      <c r="CH24" s="680"/>
      <c r="CI24" s="680"/>
      <c r="CJ24" s="680"/>
      <c r="CK24" s="680"/>
      <c r="CL24" s="680"/>
      <c r="CM24" s="680"/>
      <c r="CN24" s="680"/>
      <c r="CO24" s="680"/>
      <c r="CP24" s="680"/>
      <c r="CQ24" s="681"/>
      <c r="CR24" s="676">
        <v>8880505</v>
      </c>
      <c r="CS24" s="677"/>
      <c r="CT24" s="677"/>
      <c r="CU24" s="677"/>
      <c r="CV24" s="677"/>
      <c r="CW24" s="677"/>
      <c r="CX24" s="677"/>
      <c r="CY24" s="702"/>
      <c r="CZ24" s="703">
        <v>41.8</v>
      </c>
      <c r="DA24" s="685"/>
      <c r="DB24" s="685"/>
      <c r="DC24" s="705"/>
      <c r="DD24" s="701">
        <v>5551850</v>
      </c>
      <c r="DE24" s="677"/>
      <c r="DF24" s="677"/>
      <c r="DG24" s="677"/>
      <c r="DH24" s="677"/>
      <c r="DI24" s="677"/>
      <c r="DJ24" s="677"/>
      <c r="DK24" s="702"/>
      <c r="DL24" s="701">
        <v>5135307</v>
      </c>
      <c r="DM24" s="677"/>
      <c r="DN24" s="677"/>
      <c r="DO24" s="677"/>
      <c r="DP24" s="677"/>
      <c r="DQ24" s="677"/>
      <c r="DR24" s="677"/>
      <c r="DS24" s="677"/>
      <c r="DT24" s="677"/>
      <c r="DU24" s="677"/>
      <c r="DV24" s="702"/>
      <c r="DW24" s="703">
        <v>47</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11303828</v>
      </c>
      <c r="S25" s="622"/>
      <c r="T25" s="622"/>
      <c r="U25" s="622"/>
      <c r="V25" s="622"/>
      <c r="W25" s="622"/>
      <c r="X25" s="622"/>
      <c r="Y25" s="623"/>
      <c r="Z25" s="659">
        <v>49.5</v>
      </c>
      <c r="AA25" s="659"/>
      <c r="AB25" s="659"/>
      <c r="AC25" s="659"/>
      <c r="AD25" s="660">
        <v>10872942</v>
      </c>
      <c r="AE25" s="660"/>
      <c r="AF25" s="660"/>
      <c r="AG25" s="660"/>
      <c r="AH25" s="660"/>
      <c r="AI25" s="660"/>
      <c r="AJ25" s="660"/>
      <c r="AK25" s="660"/>
      <c r="AL25" s="624">
        <v>99.6</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2878322</v>
      </c>
      <c r="CS25" s="634"/>
      <c r="CT25" s="634"/>
      <c r="CU25" s="634"/>
      <c r="CV25" s="634"/>
      <c r="CW25" s="634"/>
      <c r="CX25" s="634"/>
      <c r="CY25" s="635"/>
      <c r="CZ25" s="624">
        <v>13.5</v>
      </c>
      <c r="DA25" s="636"/>
      <c r="DB25" s="636"/>
      <c r="DC25" s="637"/>
      <c r="DD25" s="627">
        <v>2672954</v>
      </c>
      <c r="DE25" s="634"/>
      <c r="DF25" s="634"/>
      <c r="DG25" s="634"/>
      <c r="DH25" s="634"/>
      <c r="DI25" s="634"/>
      <c r="DJ25" s="634"/>
      <c r="DK25" s="635"/>
      <c r="DL25" s="627">
        <v>2622014</v>
      </c>
      <c r="DM25" s="634"/>
      <c r="DN25" s="634"/>
      <c r="DO25" s="634"/>
      <c r="DP25" s="634"/>
      <c r="DQ25" s="634"/>
      <c r="DR25" s="634"/>
      <c r="DS25" s="634"/>
      <c r="DT25" s="634"/>
      <c r="DU25" s="634"/>
      <c r="DV25" s="635"/>
      <c r="DW25" s="624">
        <v>24</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5344</v>
      </c>
      <c r="S26" s="622"/>
      <c r="T26" s="622"/>
      <c r="U26" s="622"/>
      <c r="V26" s="622"/>
      <c r="W26" s="622"/>
      <c r="X26" s="622"/>
      <c r="Y26" s="623"/>
      <c r="Z26" s="659">
        <v>0</v>
      </c>
      <c r="AA26" s="659"/>
      <c r="AB26" s="659"/>
      <c r="AC26" s="659"/>
      <c r="AD26" s="660">
        <v>5344</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1791263</v>
      </c>
      <c r="CS26" s="622"/>
      <c r="CT26" s="622"/>
      <c r="CU26" s="622"/>
      <c r="CV26" s="622"/>
      <c r="CW26" s="622"/>
      <c r="CX26" s="622"/>
      <c r="CY26" s="623"/>
      <c r="CZ26" s="624">
        <v>8.4</v>
      </c>
      <c r="DA26" s="636"/>
      <c r="DB26" s="636"/>
      <c r="DC26" s="637"/>
      <c r="DD26" s="627">
        <v>1588023</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69594</v>
      </c>
      <c r="S27" s="622"/>
      <c r="T27" s="622"/>
      <c r="U27" s="622"/>
      <c r="V27" s="622"/>
      <c r="W27" s="622"/>
      <c r="X27" s="622"/>
      <c r="Y27" s="623"/>
      <c r="Z27" s="659">
        <v>0.3</v>
      </c>
      <c r="AA27" s="659"/>
      <c r="AB27" s="659"/>
      <c r="AC27" s="659"/>
      <c r="AD27" s="660" t="s">
        <v>121</v>
      </c>
      <c r="AE27" s="660"/>
      <c r="AF27" s="660"/>
      <c r="AG27" s="660"/>
      <c r="AH27" s="660"/>
      <c r="AI27" s="660"/>
      <c r="AJ27" s="660"/>
      <c r="AK27" s="660"/>
      <c r="AL27" s="624" t="s">
        <v>121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6527742</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5400969</v>
      </c>
      <c r="CS27" s="634"/>
      <c r="CT27" s="634"/>
      <c r="CU27" s="634"/>
      <c r="CV27" s="634"/>
      <c r="CW27" s="634"/>
      <c r="CX27" s="634"/>
      <c r="CY27" s="635"/>
      <c r="CZ27" s="624">
        <v>25.4</v>
      </c>
      <c r="DA27" s="636"/>
      <c r="DB27" s="636"/>
      <c r="DC27" s="637"/>
      <c r="DD27" s="627">
        <v>2293676</v>
      </c>
      <c r="DE27" s="634"/>
      <c r="DF27" s="634"/>
      <c r="DG27" s="634"/>
      <c r="DH27" s="634"/>
      <c r="DI27" s="634"/>
      <c r="DJ27" s="634"/>
      <c r="DK27" s="635"/>
      <c r="DL27" s="627">
        <v>1928073</v>
      </c>
      <c r="DM27" s="634"/>
      <c r="DN27" s="634"/>
      <c r="DO27" s="634"/>
      <c r="DP27" s="634"/>
      <c r="DQ27" s="634"/>
      <c r="DR27" s="634"/>
      <c r="DS27" s="634"/>
      <c r="DT27" s="634"/>
      <c r="DU27" s="634"/>
      <c r="DV27" s="635"/>
      <c r="DW27" s="624">
        <v>17.7</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166103</v>
      </c>
      <c r="S28" s="622"/>
      <c r="T28" s="622"/>
      <c r="U28" s="622"/>
      <c r="V28" s="622"/>
      <c r="W28" s="622"/>
      <c r="X28" s="622"/>
      <c r="Y28" s="623"/>
      <c r="Z28" s="659">
        <v>0.7</v>
      </c>
      <c r="AA28" s="659"/>
      <c r="AB28" s="659"/>
      <c r="AC28" s="659"/>
      <c r="AD28" s="660">
        <v>39644</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601214</v>
      </c>
      <c r="CS28" s="622"/>
      <c r="CT28" s="622"/>
      <c r="CU28" s="622"/>
      <c r="CV28" s="622"/>
      <c r="CW28" s="622"/>
      <c r="CX28" s="622"/>
      <c r="CY28" s="623"/>
      <c r="CZ28" s="624">
        <v>2.8</v>
      </c>
      <c r="DA28" s="636"/>
      <c r="DB28" s="636"/>
      <c r="DC28" s="637"/>
      <c r="DD28" s="627">
        <v>585220</v>
      </c>
      <c r="DE28" s="622"/>
      <c r="DF28" s="622"/>
      <c r="DG28" s="622"/>
      <c r="DH28" s="622"/>
      <c r="DI28" s="622"/>
      <c r="DJ28" s="622"/>
      <c r="DK28" s="623"/>
      <c r="DL28" s="627">
        <v>585220</v>
      </c>
      <c r="DM28" s="622"/>
      <c r="DN28" s="622"/>
      <c r="DO28" s="622"/>
      <c r="DP28" s="622"/>
      <c r="DQ28" s="622"/>
      <c r="DR28" s="622"/>
      <c r="DS28" s="622"/>
      <c r="DT28" s="622"/>
      <c r="DU28" s="622"/>
      <c r="DV28" s="623"/>
      <c r="DW28" s="624">
        <v>5.4</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35452</v>
      </c>
      <c r="S29" s="622"/>
      <c r="T29" s="622"/>
      <c r="U29" s="622"/>
      <c r="V29" s="622"/>
      <c r="W29" s="622"/>
      <c r="X29" s="622"/>
      <c r="Y29" s="623"/>
      <c r="Z29" s="659">
        <v>0.2</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601214</v>
      </c>
      <c r="CS29" s="634"/>
      <c r="CT29" s="634"/>
      <c r="CU29" s="634"/>
      <c r="CV29" s="634"/>
      <c r="CW29" s="634"/>
      <c r="CX29" s="634"/>
      <c r="CY29" s="635"/>
      <c r="CZ29" s="624">
        <v>2.8</v>
      </c>
      <c r="DA29" s="636"/>
      <c r="DB29" s="636"/>
      <c r="DC29" s="637"/>
      <c r="DD29" s="627">
        <v>585220</v>
      </c>
      <c r="DE29" s="634"/>
      <c r="DF29" s="634"/>
      <c r="DG29" s="634"/>
      <c r="DH29" s="634"/>
      <c r="DI29" s="634"/>
      <c r="DJ29" s="634"/>
      <c r="DK29" s="635"/>
      <c r="DL29" s="627">
        <v>585220</v>
      </c>
      <c r="DM29" s="634"/>
      <c r="DN29" s="634"/>
      <c r="DO29" s="634"/>
      <c r="DP29" s="634"/>
      <c r="DQ29" s="634"/>
      <c r="DR29" s="634"/>
      <c r="DS29" s="634"/>
      <c r="DT29" s="634"/>
      <c r="DU29" s="634"/>
      <c r="DV29" s="635"/>
      <c r="DW29" s="624">
        <v>5.4</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4460681</v>
      </c>
      <c r="S30" s="622"/>
      <c r="T30" s="622"/>
      <c r="U30" s="622"/>
      <c r="V30" s="622"/>
      <c r="W30" s="622"/>
      <c r="X30" s="622"/>
      <c r="Y30" s="623"/>
      <c r="Z30" s="659">
        <v>19.600000000000001</v>
      </c>
      <c r="AA30" s="659"/>
      <c r="AB30" s="659"/>
      <c r="AC30" s="659"/>
      <c r="AD30" s="660" t="s">
        <v>121</v>
      </c>
      <c r="AE30" s="660"/>
      <c r="AF30" s="660"/>
      <c r="AG30" s="660"/>
      <c r="AH30" s="660"/>
      <c r="AI30" s="660"/>
      <c r="AJ30" s="660"/>
      <c r="AK30" s="660"/>
      <c r="AL30" s="624" t="s">
        <v>121</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3"/>
      <c r="BI30" s="693"/>
      <c r="BJ30" s="693"/>
      <c r="BK30" s="693"/>
      <c r="BL30" s="693"/>
      <c r="BM30" s="693"/>
      <c r="BN30" s="693"/>
      <c r="BO30" s="693"/>
      <c r="BP30" s="693"/>
      <c r="BQ30" s="694"/>
      <c r="BR30" s="673"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566440</v>
      </c>
      <c r="CS30" s="622"/>
      <c r="CT30" s="622"/>
      <c r="CU30" s="622"/>
      <c r="CV30" s="622"/>
      <c r="CW30" s="622"/>
      <c r="CX30" s="622"/>
      <c r="CY30" s="623"/>
      <c r="CZ30" s="624">
        <v>2.7</v>
      </c>
      <c r="DA30" s="636"/>
      <c r="DB30" s="636"/>
      <c r="DC30" s="637"/>
      <c r="DD30" s="627">
        <v>553739</v>
      </c>
      <c r="DE30" s="622"/>
      <c r="DF30" s="622"/>
      <c r="DG30" s="622"/>
      <c r="DH30" s="622"/>
      <c r="DI30" s="622"/>
      <c r="DJ30" s="622"/>
      <c r="DK30" s="623"/>
      <c r="DL30" s="627">
        <v>553739</v>
      </c>
      <c r="DM30" s="622"/>
      <c r="DN30" s="622"/>
      <c r="DO30" s="622"/>
      <c r="DP30" s="622"/>
      <c r="DQ30" s="622"/>
      <c r="DR30" s="622"/>
      <c r="DS30" s="622"/>
      <c r="DT30" s="622"/>
      <c r="DU30" s="622"/>
      <c r="DV30" s="623"/>
      <c r="DW30" s="624">
        <v>5.0999999999999996</v>
      </c>
      <c r="DX30" s="636"/>
      <c r="DY30" s="636"/>
      <c r="DZ30" s="636"/>
      <c r="EA30" s="636"/>
      <c r="EB30" s="636"/>
      <c r="EC30" s="648"/>
    </row>
    <row r="31" spans="2:133" ht="11.25" customHeight="1" x14ac:dyDescent="0.15">
      <c r="B31" s="696" t="s">
        <v>296</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297</v>
      </c>
      <c r="AQ31" s="688"/>
      <c r="AR31" s="688"/>
      <c r="AS31" s="688"/>
      <c r="AT31" s="689" t="s">
        <v>298</v>
      </c>
      <c r="AU31" s="206"/>
      <c r="AV31" s="206"/>
      <c r="AW31" s="206"/>
      <c r="AX31" s="679" t="s">
        <v>176</v>
      </c>
      <c r="AY31" s="680"/>
      <c r="AZ31" s="680"/>
      <c r="BA31" s="680"/>
      <c r="BB31" s="680"/>
      <c r="BC31" s="680"/>
      <c r="BD31" s="680"/>
      <c r="BE31" s="680"/>
      <c r="BF31" s="681"/>
      <c r="BG31" s="683">
        <v>99.7</v>
      </c>
      <c r="BH31" s="684"/>
      <c r="BI31" s="684"/>
      <c r="BJ31" s="684"/>
      <c r="BK31" s="684"/>
      <c r="BL31" s="684"/>
      <c r="BM31" s="685">
        <v>99</v>
      </c>
      <c r="BN31" s="684"/>
      <c r="BO31" s="684"/>
      <c r="BP31" s="684"/>
      <c r="BQ31" s="686"/>
      <c r="BR31" s="683">
        <v>99.6</v>
      </c>
      <c r="BS31" s="684"/>
      <c r="BT31" s="684"/>
      <c r="BU31" s="684"/>
      <c r="BV31" s="684"/>
      <c r="BW31" s="684"/>
      <c r="BX31" s="685">
        <v>98.9</v>
      </c>
      <c r="BY31" s="684"/>
      <c r="BZ31" s="684"/>
      <c r="CA31" s="684"/>
      <c r="CB31" s="686"/>
      <c r="CD31" s="642"/>
      <c r="CE31" s="643"/>
      <c r="CF31" s="618" t="s">
        <v>299</v>
      </c>
      <c r="CG31" s="619"/>
      <c r="CH31" s="619"/>
      <c r="CI31" s="619"/>
      <c r="CJ31" s="619"/>
      <c r="CK31" s="619"/>
      <c r="CL31" s="619"/>
      <c r="CM31" s="619"/>
      <c r="CN31" s="619"/>
      <c r="CO31" s="619"/>
      <c r="CP31" s="619"/>
      <c r="CQ31" s="620"/>
      <c r="CR31" s="621">
        <v>34774</v>
      </c>
      <c r="CS31" s="634"/>
      <c r="CT31" s="634"/>
      <c r="CU31" s="634"/>
      <c r="CV31" s="634"/>
      <c r="CW31" s="634"/>
      <c r="CX31" s="634"/>
      <c r="CY31" s="635"/>
      <c r="CZ31" s="624">
        <v>0.2</v>
      </c>
      <c r="DA31" s="636"/>
      <c r="DB31" s="636"/>
      <c r="DC31" s="637"/>
      <c r="DD31" s="627">
        <v>31481</v>
      </c>
      <c r="DE31" s="634"/>
      <c r="DF31" s="634"/>
      <c r="DG31" s="634"/>
      <c r="DH31" s="634"/>
      <c r="DI31" s="634"/>
      <c r="DJ31" s="634"/>
      <c r="DK31" s="635"/>
      <c r="DL31" s="627">
        <v>31481</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1391584</v>
      </c>
      <c r="S32" s="622"/>
      <c r="T32" s="622"/>
      <c r="U32" s="622"/>
      <c r="V32" s="622"/>
      <c r="W32" s="622"/>
      <c r="X32" s="622"/>
      <c r="Y32" s="623"/>
      <c r="Z32" s="659">
        <v>6.1</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301</v>
      </c>
      <c r="AX32" s="618" t="s">
        <v>302</v>
      </c>
      <c r="AY32" s="619"/>
      <c r="AZ32" s="619"/>
      <c r="BA32" s="619"/>
      <c r="BB32" s="619"/>
      <c r="BC32" s="619"/>
      <c r="BD32" s="619"/>
      <c r="BE32" s="619"/>
      <c r="BF32" s="620"/>
      <c r="BG32" s="692">
        <v>99.6</v>
      </c>
      <c r="BH32" s="634"/>
      <c r="BI32" s="634"/>
      <c r="BJ32" s="634"/>
      <c r="BK32" s="634"/>
      <c r="BL32" s="634"/>
      <c r="BM32" s="625">
        <v>98.7</v>
      </c>
      <c r="BN32" s="634"/>
      <c r="BO32" s="634"/>
      <c r="BP32" s="634"/>
      <c r="BQ32" s="657"/>
      <c r="BR32" s="692">
        <v>99.4</v>
      </c>
      <c r="BS32" s="634"/>
      <c r="BT32" s="634"/>
      <c r="BU32" s="634"/>
      <c r="BV32" s="634"/>
      <c r="BW32" s="634"/>
      <c r="BX32" s="625">
        <v>98.6</v>
      </c>
      <c r="BY32" s="634"/>
      <c r="BZ32" s="634"/>
      <c r="CA32" s="634"/>
      <c r="CB32" s="657"/>
      <c r="CD32" s="644"/>
      <c r="CE32" s="645"/>
      <c r="CF32" s="618" t="s">
        <v>303</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56998</v>
      </c>
      <c r="S33" s="622"/>
      <c r="T33" s="622"/>
      <c r="U33" s="622"/>
      <c r="V33" s="622"/>
      <c r="W33" s="622"/>
      <c r="X33" s="622"/>
      <c r="Y33" s="623"/>
      <c r="Z33" s="659">
        <v>0.2</v>
      </c>
      <c r="AA33" s="659"/>
      <c r="AB33" s="659"/>
      <c r="AC33" s="659"/>
      <c r="AD33" s="660" t="s">
        <v>121</v>
      </c>
      <c r="AE33" s="660"/>
      <c r="AF33" s="660"/>
      <c r="AG33" s="660"/>
      <c r="AH33" s="660"/>
      <c r="AI33" s="660"/>
      <c r="AJ33" s="660"/>
      <c r="AK33" s="660"/>
      <c r="AL33" s="624" t="s">
        <v>121</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99.7</v>
      </c>
      <c r="BH33" s="606"/>
      <c r="BI33" s="606"/>
      <c r="BJ33" s="606"/>
      <c r="BK33" s="606"/>
      <c r="BL33" s="606"/>
      <c r="BM33" s="652">
        <v>99.1</v>
      </c>
      <c r="BN33" s="606"/>
      <c r="BO33" s="606"/>
      <c r="BP33" s="606"/>
      <c r="BQ33" s="669"/>
      <c r="BR33" s="682">
        <v>99.7</v>
      </c>
      <c r="BS33" s="606"/>
      <c r="BT33" s="606"/>
      <c r="BU33" s="606"/>
      <c r="BV33" s="606"/>
      <c r="BW33" s="606"/>
      <c r="BX33" s="652">
        <v>99.2</v>
      </c>
      <c r="BY33" s="606"/>
      <c r="BZ33" s="606"/>
      <c r="CA33" s="606"/>
      <c r="CB33" s="669"/>
      <c r="CD33" s="618" t="s">
        <v>306</v>
      </c>
      <c r="CE33" s="619"/>
      <c r="CF33" s="619"/>
      <c r="CG33" s="619"/>
      <c r="CH33" s="619"/>
      <c r="CI33" s="619"/>
      <c r="CJ33" s="619"/>
      <c r="CK33" s="619"/>
      <c r="CL33" s="619"/>
      <c r="CM33" s="619"/>
      <c r="CN33" s="619"/>
      <c r="CO33" s="619"/>
      <c r="CP33" s="619"/>
      <c r="CQ33" s="620"/>
      <c r="CR33" s="621">
        <v>8934217</v>
      </c>
      <c r="CS33" s="634"/>
      <c r="CT33" s="634"/>
      <c r="CU33" s="634"/>
      <c r="CV33" s="634"/>
      <c r="CW33" s="634"/>
      <c r="CX33" s="634"/>
      <c r="CY33" s="635"/>
      <c r="CZ33" s="624">
        <v>42</v>
      </c>
      <c r="DA33" s="636"/>
      <c r="DB33" s="636"/>
      <c r="DC33" s="637"/>
      <c r="DD33" s="627">
        <v>7190166</v>
      </c>
      <c r="DE33" s="634"/>
      <c r="DF33" s="634"/>
      <c r="DG33" s="634"/>
      <c r="DH33" s="634"/>
      <c r="DI33" s="634"/>
      <c r="DJ33" s="634"/>
      <c r="DK33" s="635"/>
      <c r="DL33" s="627">
        <v>5142522</v>
      </c>
      <c r="DM33" s="634"/>
      <c r="DN33" s="634"/>
      <c r="DO33" s="634"/>
      <c r="DP33" s="634"/>
      <c r="DQ33" s="634"/>
      <c r="DR33" s="634"/>
      <c r="DS33" s="634"/>
      <c r="DT33" s="634"/>
      <c r="DU33" s="634"/>
      <c r="DV33" s="635"/>
      <c r="DW33" s="624">
        <v>47.1</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291133</v>
      </c>
      <c r="S34" s="622"/>
      <c r="T34" s="622"/>
      <c r="U34" s="622"/>
      <c r="V34" s="622"/>
      <c r="W34" s="622"/>
      <c r="X34" s="622"/>
      <c r="Y34" s="623"/>
      <c r="Z34" s="659">
        <v>1.3</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3952402</v>
      </c>
      <c r="CS34" s="622"/>
      <c r="CT34" s="622"/>
      <c r="CU34" s="622"/>
      <c r="CV34" s="622"/>
      <c r="CW34" s="622"/>
      <c r="CX34" s="622"/>
      <c r="CY34" s="623"/>
      <c r="CZ34" s="624">
        <v>18.600000000000001</v>
      </c>
      <c r="DA34" s="636"/>
      <c r="DB34" s="636"/>
      <c r="DC34" s="637"/>
      <c r="DD34" s="627">
        <v>2833583</v>
      </c>
      <c r="DE34" s="622"/>
      <c r="DF34" s="622"/>
      <c r="DG34" s="622"/>
      <c r="DH34" s="622"/>
      <c r="DI34" s="622"/>
      <c r="DJ34" s="622"/>
      <c r="DK34" s="623"/>
      <c r="DL34" s="627">
        <v>1996139</v>
      </c>
      <c r="DM34" s="622"/>
      <c r="DN34" s="622"/>
      <c r="DO34" s="622"/>
      <c r="DP34" s="622"/>
      <c r="DQ34" s="622"/>
      <c r="DR34" s="622"/>
      <c r="DS34" s="622"/>
      <c r="DT34" s="622"/>
      <c r="DU34" s="622"/>
      <c r="DV34" s="623"/>
      <c r="DW34" s="624">
        <v>18.3</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588280</v>
      </c>
      <c r="S35" s="622"/>
      <c r="T35" s="622"/>
      <c r="U35" s="622"/>
      <c r="V35" s="622"/>
      <c r="W35" s="622"/>
      <c r="X35" s="622"/>
      <c r="Y35" s="623"/>
      <c r="Z35" s="659">
        <v>2.6</v>
      </c>
      <c r="AA35" s="659"/>
      <c r="AB35" s="659"/>
      <c r="AC35" s="659"/>
      <c r="AD35" s="660" t="s">
        <v>121</v>
      </c>
      <c r="AE35" s="660"/>
      <c r="AF35" s="660"/>
      <c r="AG35" s="660"/>
      <c r="AH35" s="660"/>
      <c r="AI35" s="660"/>
      <c r="AJ35" s="660"/>
      <c r="AK35" s="660"/>
      <c r="AL35" s="624" t="s">
        <v>121</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1199974</v>
      </c>
      <c r="CS35" s="634"/>
      <c r="CT35" s="634"/>
      <c r="CU35" s="634"/>
      <c r="CV35" s="634"/>
      <c r="CW35" s="634"/>
      <c r="CX35" s="634"/>
      <c r="CY35" s="635"/>
      <c r="CZ35" s="624">
        <v>5.6</v>
      </c>
      <c r="DA35" s="636"/>
      <c r="DB35" s="636"/>
      <c r="DC35" s="637"/>
      <c r="DD35" s="627">
        <v>1144924</v>
      </c>
      <c r="DE35" s="634"/>
      <c r="DF35" s="634"/>
      <c r="DG35" s="634"/>
      <c r="DH35" s="634"/>
      <c r="DI35" s="634"/>
      <c r="DJ35" s="634"/>
      <c r="DK35" s="635"/>
      <c r="DL35" s="627">
        <v>1144080</v>
      </c>
      <c r="DM35" s="634"/>
      <c r="DN35" s="634"/>
      <c r="DO35" s="634"/>
      <c r="DP35" s="634"/>
      <c r="DQ35" s="634"/>
      <c r="DR35" s="634"/>
      <c r="DS35" s="634"/>
      <c r="DT35" s="634"/>
      <c r="DU35" s="634"/>
      <c r="DV35" s="635"/>
      <c r="DW35" s="624">
        <v>10.5</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2325922</v>
      </c>
      <c r="S36" s="622"/>
      <c r="T36" s="622"/>
      <c r="U36" s="622"/>
      <c r="V36" s="622"/>
      <c r="W36" s="622"/>
      <c r="X36" s="622"/>
      <c r="Y36" s="623"/>
      <c r="Z36" s="659">
        <v>10.199999999999999</v>
      </c>
      <c r="AA36" s="659"/>
      <c r="AB36" s="659"/>
      <c r="AC36" s="659"/>
      <c r="AD36" s="660" t="s">
        <v>121</v>
      </c>
      <c r="AE36" s="660"/>
      <c r="AF36" s="660"/>
      <c r="AG36" s="660"/>
      <c r="AH36" s="660"/>
      <c r="AI36" s="660"/>
      <c r="AJ36" s="660"/>
      <c r="AK36" s="660"/>
      <c r="AL36" s="624" t="s">
        <v>121</v>
      </c>
      <c r="AM36" s="625"/>
      <c r="AN36" s="625"/>
      <c r="AO36" s="661"/>
      <c r="AP36" s="210"/>
      <c r="AQ36" s="670" t="s">
        <v>314</v>
      </c>
      <c r="AR36" s="671"/>
      <c r="AS36" s="671"/>
      <c r="AT36" s="671"/>
      <c r="AU36" s="671"/>
      <c r="AV36" s="671"/>
      <c r="AW36" s="671"/>
      <c r="AX36" s="671"/>
      <c r="AY36" s="672"/>
      <c r="AZ36" s="676">
        <v>1582372</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26106</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1517027</v>
      </c>
      <c r="CS36" s="622"/>
      <c r="CT36" s="622"/>
      <c r="CU36" s="622"/>
      <c r="CV36" s="622"/>
      <c r="CW36" s="622"/>
      <c r="CX36" s="622"/>
      <c r="CY36" s="623"/>
      <c r="CZ36" s="624">
        <v>7.1</v>
      </c>
      <c r="DA36" s="636"/>
      <c r="DB36" s="636"/>
      <c r="DC36" s="637"/>
      <c r="DD36" s="627">
        <v>1276861</v>
      </c>
      <c r="DE36" s="622"/>
      <c r="DF36" s="622"/>
      <c r="DG36" s="622"/>
      <c r="DH36" s="622"/>
      <c r="DI36" s="622"/>
      <c r="DJ36" s="622"/>
      <c r="DK36" s="623"/>
      <c r="DL36" s="627">
        <v>1076541</v>
      </c>
      <c r="DM36" s="622"/>
      <c r="DN36" s="622"/>
      <c r="DO36" s="622"/>
      <c r="DP36" s="622"/>
      <c r="DQ36" s="622"/>
      <c r="DR36" s="622"/>
      <c r="DS36" s="622"/>
      <c r="DT36" s="622"/>
      <c r="DU36" s="622"/>
      <c r="DV36" s="623"/>
      <c r="DW36" s="624">
        <v>9.9</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954615</v>
      </c>
      <c r="S37" s="622"/>
      <c r="T37" s="622"/>
      <c r="U37" s="622"/>
      <c r="V37" s="622"/>
      <c r="W37" s="622"/>
      <c r="X37" s="622"/>
      <c r="Y37" s="623"/>
      <c r="Z37" s="659">
        <v>4.2</v>
      </c>
      <c r="AA37" s="659"/>
      <c r="AB37" s="659"/>
      <c r="AC37" s="659"/>
      <c r="AD37" s="660">
        <v>1683</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46169</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11320</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738991</v>
      </c>
      <c r="CS37" s="634"/>
      <c r="CT37" s="634"/>
      <c r="CU37" s="634"/>
      <c r="CV37" s="634"/>
      <c r="CW37" s="634"/>
      <c r="CX37" s="634"/>
      <c r="CY37" s="635"/>
      <c r="CZ37" s="624">
        <v>3.5</v>
      </c>
      <c r="DA37" s="636"/>
      <c r="DB37" s="636"/>
      <c r="DC37" s="637"/>
      <c r="DD37" s="627">
        <v>738991</v>
      </c>
      <c r="DE37" s="634"/>
      <c r="DF37" s="634"/>
      <c r="DG37" s="634"/>
      <c r="DH37" s="634"/>
      <c r="DI37" s="634"/>
      <c r="DJ37" s="634"/>
      <c r="DK37" s="635"/>
      <c r="DL37" s="627">
        <v>707734</v>
      </c>
      <c r="DM37" s="634"/>
      <c r="DN37" s="634"/>
      <c r="DO37" s="634"/>
      <c r="DP37" s="634"/>
      <c r="DQ37" s="634"/>
      <c r="DR37" s="634"/>
      <c r="DS37" s="634"/>
      <c r="DT37" s="634"/>
      <c r="DU37" s="634"/>
      <c r="DV37" s="635"/>
      <c r="DW37" s="624">
        <v>6.5</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1167000</v>
      </c>
      <c r="S38" s="622"/>
      <c r="T38" s="622"/>
      <c r="U38" s="622"/>
      <c r="V38" s="622"/>
      <c r="W38" s="622"/>
      <c r="X38" s="622"/>
      <c r="Y38" s="623"/>
      <c r="Z38" s="659">
        <v>5.0999999999999996</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v>13674</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4714</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1515971</v>
      </c>
      <c r="CS38" s="622"/>
      <c r="CT38" s="622"/>
      <c r="CU38" s="622"/>
      <c r="CV38" s="622"/>
      <c r="CW38" s="622"/>
      <c r="CX38" s="622"/>
      <c r="CY38" s="623"/>
      <c r="CZ38" s="624">
        <v>7.1</v>
      </c>
      <c r="DA38" s="636"/>
      <c r="DB38" s="636"/>
      <c r="DC38" s="637"/>
      <c r="DD38" s="627">
        <v>1295170</v>
      </c>
      <c r="DE38" s="622"/>
      <c r="DF38" s="622"/>
      <c r="DG38" s="622"/>
      <c r="DH38" s="622"/>
      <c r="DI38" s="622"/>
      <c r="DJ38" s="622"/>
      <c r="DK38" s="623"/>
      <c r="DL38" s="627">
        <v>925762</v>
      </c>
      <c r="DM38" s="622"/>
      <c r="DN38" s="622"/>
      <c r="DO38" s="622"/>
      <c r="DP38" s="622"/>
      <c r="DQ38" s="622"/>
      <c r="DR38" s="622"/>
      <c r="DS38" s="622"/>
      <c r="DT38" s="622"/>
      <c r="DU38" s="622"/>
      <c r="DV38" s="623"/>
      <c r="DW38" s="624">
        <v>8.5</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v>6558</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7140</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674149</v>
      </c>
      <c r="CS39" s="634"/>
      <c r="CT39" s="634"/>
      <c r="CU39" s="634"/>
      <c r="CV39" s="634"/>
      <c r="CW39" s="634"/>
      <c r="CX39" s="634"/>
      <c r="CY39" s="635"/>
      <c r="CZ39" s="624">
        <v>3.2</v>
      </c>
      <c r="DA39" s="636"/>
      <c r="DB39" s="636"/>
      <c r="DC39" s="637"/>
      <c r="DD39" s="627">
        <v>610186</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t="s">
        <v>121</v>
      </c>
      <c r="S40" s="622"/>
      <c r="T40" s="622"/>
      <c r="U40" s="622"/>
      <c r="V40" s="622"/>
      <c r="W40" s="622"/>
      <c r="X40" s="622"/>
      <c r="Y40" s="623"/>
      <c r="Z40" s="659" t="s">
        <v>121</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v>733</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86</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74694</v>
      </c>
      <c r="CS40" s="622"/>
      <c r="CT40" s="622"/>
      <c r="CU40" s="622"/>
      <c r="CV40" s="622"/>
      <c r="CW40" s="622"/>
      <c r="CX40" s="622"/>
      <c r="CY40" s="623"/>
      <c r="CZ40" s="624">
        <v>0.4</v>
      </c>
      <c r="DA40" s="636"/>
      <c r="DB40" s="636"/>
      <c r="DC40" s="637"/>
      <c r="DD40" s="627">
        <v>29442</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22816534</v>
      </c>
      <c r="S41" s="646"/>
      <c r="T41" s="646"/>
      <c r="U41" s="646"/>
      <c r="V41" s="646"/>
      <c r="W41" s="646"/>
      <c r="X41" s="646"/>
      <c r="Y41" s="649"/>
      <c r="Z41" s="650">
        <v>100</v>
      </c>
      <c r="AA41" s="650"/>
      <c r="AB41" s="650"/>
      <c r="AC41" s="650"/>
      <c r="AD41" s="651">
        <v>10919613</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238691</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330</v>
      </c>
      <c r="AR42" s="667"/>
      <c r="AS42" s="667"/>
      <c r="AT42" s="667"/>
      <c r="AU42" s="667"/>
      <c r="AV42" s="667"/>
      <c r="AW42" s="667"/>
      <c r="AX42" s="667"/>
      <c r="AY42" s="668"/>
      <c r="AZ42" s="605">
        <v>1276547</v>
      </c>
      <c r="BA42" s="646"/>
      <c r="BB42" s="646"/>
      <c r="BC42" s="646"/>
      <c r="BD42" s="606"/>
      <c r="BE42" s="606"/>
      <c r="BF42" s="669"/>
      <c r="BG42" s="664"/>
      <c r="BH42" s="665"/>
      <c r="BI42" s="665"/>
      <c r="BJ42" s="665"/>
      <c r="BK42" s="665"/>
      <c r="BL42" s="212"/>
      <c r="BM42" s="603" t="s">
        <v>338</v>
      </c>
      <c r="BN42" s="603"/>
      <c r="BO42" s="603"/>
      <c r="BP42" s="603"/>
      <c r="BQ42" s="603"/>
      <c r="BR42" s="603"/>
      <c r="BS42" s="603"/>
      <c r="BT42" s="603"/>
      <c r="BU42" s="604"/>
      <c r="BV42" s="605">
        <v>386</v>
      </c>
      <c r="BW42" s="646"/>
      <c r="BX42" s="646"/>
      <c r="BY42" s="646"/>
      <c r="BZ42" s="646"/>
      <c r="CA42" s="646"/>
      <c r="CB42" s="647"/>
      <c r="CD42" s="618" t="s">
        <v>339</v>
      </c>
      <c r="CE42" s="619"/>
      <c r="CF42" s="619"/>
      <c r="CG42" s="619"/>
      <c r="CH42" s="619"/>
      <c r="CI42" s="619"/>
      <c r="CJ42" s="619"/>
      <c r="CK42" s="619"/>
      <c r="CL42" s="619"/>
      <c r="CM42" s="619"/>
      <c r="CN42" s="619"/>
      <c r="CO42" s="619"/>
      <c r="CP42" s="619"/>
      <c r="CQ42" s="620"/>
      <c r="CR42" s="621">
        <v>3450767</v>
      </c>
      <c r="CS42" s="634"/>
      <c r="CT42" s="634"/>
      <c r="CU42" s="634"/>
      <c r="CV42" s="634"/>
      <c r="CW42" s="634"/>
      <c r="CX42" s="634"/>
      <c r="CY42" s="635"/>
      <c r="CZ42" s="624">
        <v>16.2</v>
      </c>
      <c r="DA42" s="636"/>
      <c r="DB42" s="636"/>
      <c r="DC42" s="637"/>
      <c r="DD42" s="627">
        <v>420281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340</v>
      </c>
      <c r="CD43" s="618" t="s">
        <v>341</v>
      </c>
      <c r="CE43" s="619"/>
      <c r="CF43" s="619"/>
      <c r="CG43" s="619"/>
      <c r="CH43" s="619"/>
      <c r="CI43" s="619"/>
      <c r="CJ43" s="619"/>
      <c r="CK43" s="619"/>
      <c r="CL43" s="619"/>
      <c r="CM43" s="619"/>
      <c r="CN43" s="619"/>
      <c r="CO43" s="619"/>
      <c r="CP43" s="619"/>
      <c r="CQ43" s="620"/>
      <c r="CR43" s="621">
        <v>103521</v>
      </c>
      <c r="CS43" s="634"/>
      <c r="CT43" s="634"/>
      <c r="CU43" s="634"/>
      <c r="CV43" s="634"/>
      <c r="CW43" s="634"/>
      <c r="CX43" s="634"/>
      <c r="CY43" s="635"/>
      <c r="CZ43" s="624">
        <v>0.5</v>
      </c>
      <c r="DA43" s="636"/>
      <c r="DB43" s="636"/>
      <c r="DC43" s="637"/>
      <c r="DD43" s="627">
        <v>103521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342</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343</v>
      </c>
      <c r="CG44" s="619"/>
      <c r="CH44" s="619"/>
      <c r="CI44" s="619"/>
      <c r="CJ44" s="619"/>
      <c r="CK44" s="619"/>
      <c r="CL44" s="619"/>
      <c r="CM44" s="619"/>
      <c r="CN44" s="619"/>
      <c r="CO44" s="619"/>
      <c r="CP44" s="619"/>
      <c r="CQ44" s="620"/>
      <c r="CR44" s="621">
        <v>3450767</v>
      </c>
      <c r="CS44" s="622"/>
      <c r="CT44" s="622"/>
      <c r="CU44" s="622"/>
      <c r="CV44" s="622"/>
      <c r="CW44" s="622"/>
      <c r="CX44" s="622"/>
      <c r="CY44" s="623"/>
      <c r="CZ44" s="624">
        <v>16.2</v>
      </c>
      <c r="DA44" s="625"/>
      <c r="DB44" s="625"/>
      <c r="DC44" s="626"/>
      <c r="DD44" s="627">
        <v>420281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344</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345</v>
      </c>
      <c r="CG45" s="619"/>
      <c r="CH45" s="619"/>
      <c r="CI45" s="619"/>
      <c r="CJ45" s="619"/>
      <c r="CK45" s="619"/>
      <c r="CL45" s="619"/>
      <c r="CM45" s="619"/>
      <c r="CN45" s="619"/>
      <c r="CO45" s="619"/>
      <c r="CP45" s="619"/>
      <c r="CQ45" s="620"/>
      <c r="CR45" s="621">
        <v>2066091</v>
      </c>
      <c r="CS45" s="634"/>
      <c r="CT45" s="634"/>
      <c r="CU45" s="634"/>
      <c r="CV45" s="634"/>
      <c r="CW45" s="634"/>
      <c r="CX45" s="634"/>
      <c r="CY45" s="635"/>
      <c r="CZ45" s="624">
        <v>9.6999999999999993</v>
      </c>
      <c r="DA45" s="636"/>
      <c r="DB45" s="636"/>
      <c r="DC45" s="637"/>
      <c r="DD45" s="627">
        <v>120705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346</v>
      </c>
      <c r="CG46" s="619"/>
      <c r="CH46" s="619"/>
      <c r="CI46" s="619"/>
      <c r="CJ46" s="619"/>
      <c r="CK46" s="619"/>
      <c r="CL46" s="619"/>
      <c r="CM46" s="619"/>
      <c r="CN46" s="619"/>
      <c r="CO46" s="619"/>
      <c r="CP46" s="619"/>
      <c r="CQ46" s="620"/>
      <c r="CR46" s="621">
        <v>1384676</v>
      </c>
      <c r="CS46" s="622"/>
      <c r="CT46" s="622"/>
      <c r="CU46" s="622"/>
      <c r="CV46" s="622"/>
      <c r="CW46" s="622"/>
      <c r="CX46" s="622"/>
      <c r="CY46" s="623"/>
      <c r="CZ46" s="624">
        <v>6.5</v>
      </c>
      <c r="DA46" s="625"/>
      <c r="DB46" s="625"/>
      <c r="DC46" s="626"/>
      <c r="DD46" s="627">
        <v>299576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347</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348</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349</v>
      </c>
      <c r="CE49" s="603"/>
      <c r="CF49" s="603"/>
      <c r="CG49" s="603"/>
      <c r="CH49" s="603"/>
      <c r="CI49" s="603"/>
      <c r="CJ49" s="603"/>
      <c r="CK49" s="603"/>
      <c r="CL49" s="603"/>
      <c r="CM49" s="603"/>
      <c r="CN49" s="603"/>
      <c r="CO49" s="603"/>
      <c r="CP49" s="603"/>
      <c r="CQ49" s="604"/>
      <c r="CR49" s="605">
        <v>21265489</v>
      </c>
      <c r="CS49" s="606"/>
      <c r="CT49" s="606"/>
      <c r="CU49" s="606"/>
      <c r="CV49" s="606"/>
      <c r="CW49" s="606"/>
      <c r="CX49" s="606"/>
      <c r="CY49" s="607"/>
      <c r="CZ49" s="608">
        <v>100</v>
      </c>
      <c r="DA49" s="609"/>
      <c r="DB49" s="609"/>
      <c r="DC49" s="610"/>
      <c r="DD49" s="611">
        <v>13162297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11IGH55Dw+APj0LqfuUBxXqaaXvUPRV2xhgRTkNJF8y7uoABmy2iHaFvzr7D4RIe9M9AYJWvuDN0r/dWyI6ryg==" saltValue="NV0AlQXyLdYyP4waawYI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7" zoomScale="70" zoomScaleNormal="25" zoomScaleSheetLayoutView="70" workbookViewId="0">
      <selection activeCell="V74" sqref="V74:Z7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350</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351</v>
      </c>
      <c r="DK2" s="1092"/>
      <c r="DL2" s="1092"/>
      <c r="DM2" s="1092"/>
      <c r="DN2" s="1092"/>
      <c r="DO2" s="1093"/>
      <c r="DP2" s="216"/>
      <c r="DQ2" s="1091" t="s">
        <v>352</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355</v>
      </c>
      <c r="B5" s="996"/>
      <c r="C5" s="996"/>
      <c r="D5" s="996"/>
      <c r="E5" s="996"/>
      <c r="F5" s="996"/>
      <c r="G5" s="996"/>
      <c r="H5" s="996"/>
      <c r="I5" s="996"/>
      <c r="J5" s="996"/>
      <c r="K5" s="996"/>
      <c r="L5" s="996"/>
      <c r="M5" s="996"/>
      <c r="N5" s="996"/>
      <c r="O5" s="996"/>
      <c r="P5" s="997"/>
      <c r="Q5" s="1001" t="s">
        <v>356</v>
      </c>
      <c r="R5" s="1002"/>
      <c r="S5" s="1002"/>
      <c r="T5" s="1002"/>
      <c r="U5" s="1003"/>
      <c r="V5" s="1001" t="s">
        <v>357</v>
      </c>
      <c r="W5" s="1002"/>
      <c r="X5" s="1002"/>
      <c r="Y5" s="1002"/>
      <c r="Z5" s="1003"/>
      <c r="AA5" s="1001" t="s">
        <v>358</v>
      </c>
      <c r="AB5" s="1002"/>
      <c r="AC5" s="1002"/>
      <c r="AD5" s="1002"/>
      <c r="AE5" s="1002"/>
      <c r="AF5" s="1094" t="s">
        <v>359</v>
      </c>
      <c r="AG5" s="1002"/>
      <c r="AH5" s="1002"/>
      <c r="AI5" s="1002"/>
      <c r="AJ5" s="1015"/>
      <c r="AK5" s="1002" t="s">
        <v>360</v>
      </c>
      <c r="AL5" s="1002"/>
      <c r="AM5" s="1002"/>
      <c r="AN5" s="1002"/>
      <c r="AO5" s="1003"/>
      <c r="AP5" s="1001" t="s">
        <v>361</v>
      </c>
      <c r="AQ5" s="1002"/>
      <c r="AR5" s="1002"/>
      <c r="AS5" s="1002"/>
      <c r="AT5" s="1003"/>
      <c r="AU5" s="1001" t="s">
        <v>362</v>
      </c>
      <c r="AV5" s="1002"/>
      <c r="AW5" s="1002"/>
      <c r="AX5" s="1002"/>
      <c r="AY5" s="1015"/>
      <c r="AZ5" s="220"/>
      <c r="BA5" s="220"/>
      <c r="BB5" s="220"/>
      <c r="BC5" s="220"/>
      <c r="BD5" s="220"/>
      <c r="BE5" s="221"/>
      <c r="BF5" s="221"/>
      <c r="BG5" s="221"/>
      <c r="BH5" s="221"/>
      <c r="BI5" s="221"/>
      <c r="BJ5" s="221"/>
      <c r="BK5" s="221"/>
      <c r="BL5" s="221"/>
      <c r="BM5" s="221"/>
      <c r="BN5" s="221"/>
      <c r="BO5" s="221"/>
      <c r="BP5" s="221"/>
      <c r="BQ5" s="995" t="s">
        <v>363</v>
      </c>
      <c r="BR5" s="996"/>
      <c r="BS5" s="996"/>
      <c r="BT5" s="996"/>
      <c r="BU5" s="996"/>
      <c r="BV5" s="996"/>
      <c r="BW5" s="996"/>
      <c r="BX5" s="996"/>
      <c r="BY5" s="996"/>
      <c r="BZ5" s="996"/>
      <c r="CA5" s="996"/>
      <c r="CB5" s="996"/>
      <c r="CC5" s="996"/>
      <c r="CD5" s="996"/>
      <c r="CE5" s="996"/>
      <c r="CF5" s="996"/>
      <c r="CG5" s="997"/>
      <c r="CH5" s="1001" t="s">
        <v>364</v>
      </c>
      <c r="CI5" s="1002"/>
      <c r="CJ5" s="1002"/>
      <c r="CK5" s="1002"/>
      <c r="CL5" s="1003"/>
      <c r="CM5" s="1001" t="s">
        <v>365</v>
      </c>
      <c r="CN5" s="1002"/>
      <c r="CO5" s="1002"/>
      <c r="CP5" s="1002"/>
      <c r="CQ5" s="1003"/>
      <c r="CR5" s="1001" t="s">
        <v>366</v>
      </c>
      <c r="CS5" s="1002"/>
      <c r="CT5" s="1002"/>
      <c r="CU5" s="1002"/>
      <c r="CV5" s="1003"/>
      <c r="CW5" s="1001" t="s">
        <v>367</v>
      </c>
      <c r="CX5" s="1002"/>
      <c r="CY5" s="1002"/>
      <c r="CZ5" s="1002"/>
      <c r="DA5" s="1003"/>
      <c r="DB5" s="1001" t="s">
        <v>368</v>
      </c>
      <c r="DC5" s="1002"/>
      <c r="DD5" s="1002"/>
      <c r="DE5" s="1002"/>
      <c r="DF5" s="1003"/>
      <c r="DG5" s="1084" t="s">
        <v>369</v>
      </c>
      <c r="DH5" s="1085"/>
      <c r="DI5" s="1085"/>
      <c r="DJ5" s="1085"/>
      <c r="DK5" s="1086"/>
      <c r="DL5" s="1084" t="s">
        <v>370</v>
      </c>
      <c r="DM5" s="1085"/>
      <c r="DN5" s="1085"/>
      <c r="DO5" s="1085"/>
      <c r="DP5" s="1086"/>
      <c r="DQ5" s="1001" t="s">
        <v>371</v>
      </c>
      <c r="DR5" s="1002"/>
      <c r="DS5" s="1002"/>
      <c r="DT5" s="1002"/>
      <c r="DU5" s="1003"/>
      <c r="DV5" s="1001" t="s">
        <v>362</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372</v>
      </c>
      <c r="C7" s="1048"/>
      <c r="D7" s="1048"/>
      <c r="E7" s="1048"/>
      <c r="F7" s="1048"/>
      <c r="G7" s="1048"/>
      <c r="H7" s="1048"/>
      <c r="I7" s="1048"/>
      <c r="J7" s="1048"/>
      <c r="K7" s="1048"/>
      <c r="L7" s="1048"/>
      <c r="M7" s="1048"/>
      <c r="N7" s="1048"/>
      <c r="O7" s="1048"/>
      <c r="P7" s="1049"/>
      <c r="Q7" s="1102">
        <v>22737</v>
      </c>
      <c r="R7" s="1103"/>
      <c r="S7" s="1103"/>
      <c r="T7" s="1103"/>
      <c r="U7" s="1103"/>
      <c r="V7" s="1103">
        <v>21187</v>
      </c>
      <c r="W7" s="1103"/>
      <c r="X7" s="1103"/>
      <c r="Y7" s="1103"/>
      <c r="Z7" s="1103"/>
      <c r="AA7" s="1103">
        <v>1550</v>
      </c>
      <c r="AB7" s="1103"/>
      <c r="AC7" s="1103"/>
      <c r="AD7" s="1103"/>
      <c r="AE7" s="1104"/>
      <c r="AF7" s="1105">
        <v>1155</v>
      </c>
      <c r="AG7" s="1106"/>
      <c r="AH7" s="1106"/>
      <c r="AI7" s="1106"/>
      <c r="AJ7" s="1107"/>
      <c r="AK7" s="1108">
        <v>588</v>
      </c>
      <c r="AL7" s="1109"/>
      <c r="AM7" s="1109"/>
      <c r="AN7" s="1109"/>
      <c r="AO7" s="1109"/>
      <c r="AP7" s="1109">
        <v>6579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v>1038</v>
      </c>
      <c r="BT7" s="1100"/>
      <c r="BU7" s="1100"/>
      <c r="BV7" s="1100"/>
      <c r="BW7" s="1100"/>
      <c r="BX7" s="1100"/>
      <c r="BY7" s="1100"/>
      <c r="BZ7" s="1100"/>
      <c r="CA7" s="1100"/>
      <c r="CB7" s="1100"/>
      <c r="CC7" s="1100"/>
      <c r="CD7" s="1100"/>
      <c r="CE7" s="1100"/>
      <c r="CF7" s="1100"/>
      <c r="CG7" s="1112"/>
      <c r="CH7" s="1096">
        <v>0</v>
      </c>
      <c r="CI7" s="1097"/>
      <c r="CJ7" s="1097"/>
      <c r="CK7" s="1097"/>
      <c r="CL7" s="1098"/>
      <c r="CM7" s="1096">
        <v>8</v>
      </c>
      <c r="CN7" s="1097"/>
      <c r="CO7" s="1097"/>
      <c r="CP7" s="1097"/>
      <c r="CQ7" s="1098"/>
      <c r="CR7" s="1096">
        <v>1</v>
      </c>
      <c r="CS7" s="1097"/>
      <c r="CT7" s="1097"/>
      <c r="CU7" s="1097"/>
      <c r="CV7" s="1098"/>
      <c r="CW7" s="1096">
        <v>8</v>
      </c>
      <c r="CX7" s="1097"/>
      <c r="CY7" s="1097"/>
      <c r="CZ7" s="1097"/>
      <c r="DA7" s="1098"/>
      <c r="DB7" s="1096" t="s">
        <v>485</v>
      </c>
      <c r="DC7" s="1097"/>
      <c r="DD7" s="1097"/>
      <c r="DE7" s="1097"/>
      <c r="DF7" s="1098"/>
      <c r="DG7" s="1096" t="s">
        <v>485</v>
      </c>
      <c r="DH7" s="1097"/>
      <c r="DI7" s="1097"/>
      <c r="DJ7" s="1097"/>
      <c r="DK7" s="1098"/>
      <c r="DL7" s="1096" t="s">
        <v>485</v>
      </c>
      <c r="DM7" s="1097"/>
      <c r="DN7" s="1097"/>
      <c r="DO7" s="1097"/>
      <c r="DP7" s="1098"/>
      <c r="DQ7" s="1096" t="s">
        <v>485</v>
      </c>
      <c r="DR7" s="1097"/>
      <c r="DS7" s="1097"/>
      <c r="DT7" s="1097"/>
      <c r="DU7" s="1098"/>
      <c r="DV7" s="1099"/>
      <c r="DW7" s="1100"/>
      <c r="DX7" s="1100"/>
      <c r="DY7" s="1100"/>
      <c r="DZ7" s="1101"/>
      <c r="EA7" s="222"/>
    </row>
    <row r="8" spans="1:131" s="223" customFormat="1" ht="26.25" customHeight="1" x14ac:dyDescent="0.15">
      <c r="A8" s="226">
        <v>2</v>
      </c>
      <c r="B8" s="1030" t="s">
        <v>373</v>
      </c>
      <c r="C8" s="1031"/>
      <c r="D8" s="1031"/>
      <c r="E8" s="1031"/>
      <c r="F8" s="1031"/>
      <c r="G8" s="1031"/>
      <c r="H8" s="1031"/>
      <c r="I8" s="1031"/>
      <c r="J8" s="1031"/>
      <c r="K8" s="1031"/>
      <c r="L8" s="1031"/>
      <c r="M8" s="1031"/>
      <c r="N8" s="1031"/>
      <c r="O8" s="1031"/>
      <c r="P8" s="1032"/>
      <c r="Q8" s="1038">
        <v>81</v>
      </c>
      <c r="R8" s="1039"/>
      <c r="S8" s="1039"/>
      <c r="T8" s="1039"/>
      <c r="U8" s="1039"/>
      <c r="V8" s="1039">
        <v>80</v>
      </c>
      <c r="W8" s="1039"/>
      <c r="X8" s="1039"/>
      <c r="Y8" s="1039"/>
      <c r="Z8" s="1039"/>
      <c r="AA8" s="1039">
        <v>1</v>
      </c>
      <c r="AB8" s="1039"/>
      <c r="AC8" s="1039"/>
      <c r="AD8" s="1039"/>
      <c r="AE8" s="1040"/>
      <c r="AF8" s="1035">
        <v>1</v>
      </c>
      <c r="AG8" s="1036"/>
      <c r="AH8" s="1036"/>
      <c r="AI8" s="1036"/>
      <c r="AJ8" s="1037"/>
      <c r="AK8" s="1080" t="s">
        <v>543</v>
      </c>
      <c r="AL8" s="1081"/>
      <c r="AM8" s="1081"/>
      <c r="AN8" s="1081"/>
      <c r="AO8" s="1081"/>
      <c r="AP8" s="1081">
        <v>610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375</v>
      </c>
      <c r="B23" s="937" t="s">
        <v>376</v>
      </c>
      <c r="C23" s="938"/>
      <c r="D23" s="938"/>
      <c r="E23" s="938"/>
      <c r="F23" s="938"/>
      <c r="G23" s="938"/>
      <c r="H23" s="938"/>
      <c r="I23" s="938"/>
      <c r="J23" s="938"/>
      <c r="K23" s="938"/>
      <c r="L23" s="938"/>
      <c r="M23" s="938"/>
      <c r="N23" s="938"/>
      <c r="O23" s="938"/>
      <c r="P23" s="948"/>
      <c r="Q23" s="1067">
        <v>22817</v>
      </c>
      <c r="R23" s="1061"/>
      <c r="S23" s="1061"/>
      <c r="T23" s="1061"/>
      <c r="U23" s="1061"/>
      <c r="V23" s="1061">
        <v>21266</v>
      </c>
      <c r="W23" s="1061"/>
      <c r="X23" s="1061"/>
      <c r="Y23" s="1061"/>
      <c r="Z23" s="1061"/>
      <c r="AA23" s="1061">
        <v>1551</v>
      </c>
      <c r="AB23" s="1061"/>
      <c r="AC23" s="1061"/>
      <c r="AD23" s="1061"/>
      <c r="AE23" s="1068"/>
      <c r="AF23" s="1069">
        <v>1156</v>
      </c>
      <c r="AG23" s="1061"/>
      <c r="AH23" s="1061"/>
      <c r="AI23" s="1061"/>
      <c r="AJ23" s="1070"/>
      <c r="AK23" s="1071"/>
      <c r="AL23" s="1072"/>
      <c r="AM23" s="1072"/>
      <c r="AN23" s="1072"/>
      <c r="AO23" s="1072"/>
      <c r="AP23" s="1061">
        <v>7189</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355</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362</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387</v>
      </c>
      <c r="C28" s="1048"/>
      <c r="D28" s="1048"/>
      <c r="E28" s="1048"/>
      <c r="F28" s="1048"/>
      <c r="G28" s="1048"/>
      <c r="H28" s="1048"/>
      <c r="I28" s="1048"/>
      <c r="J28" s="1048"/>
      <c r="K28" s="1048"/>
      <c r="L28" s="1048"/>
      <c r="M28" s="1048"/>
      <c r="N28" s="1048"/>
      <c r="O28" s="1048"/>
      <c r="P28" s="1049"/>
      <c r="Q28" s="1050">
        <v>4104</v>
      </c>
      <c r="R28" s="1051"/>
      <c r="S28" s="1051"/>
      <c r="T28" s="1051"/>
      <c r="U28" s="1051"/>
      <c r="V28" s="1051">
        <v>4078</v>
      </c>
      <c r="W28" s="1051"/>
      <c r="X28" s="1051"/>
      <c r="Y28" s="1051"/>
      <c r="Z28" s="1051"/>
      <c r="AA28" s="1051">
        <v>26</v>
      </c>
      <c r="AB28" s="1051"/>
      <c r="AC28" s="1051"/>
      <c r="AD28" s="1051"/>
      <c r="AE28" s="1052"/>
      <c r="AF28" s="1053">
        <v>26</v>
      </c>
      <c r="AG28" s="1051"/>
      <c r="AH28" s="1051"/>
      <c r="AI28" s="1051"/>
      <c r="AJ28" s="1054"/>
      <c r="AK28" s="1042">
        <v>553</v>
      </c>
      <c r="AL28" s="1043"/>
      <c r="AM28" s="1043"/>
      <c r="AN28" s="1043"/>
      <c r="AO28" s="1043"/>
      <c r="AP28" s="1043" t="s">
        <v>543</v>
      </c>
      <c r="AQ28" s="1043"/>
      <c r="AR28" s="1043"/>
      <c r="AS28" s="1043"/>
      <c r="AT28" s="1043"/>
      <c r="AU28" s="1043" t="s">
        <v>543</v>
      </c>
      <c r="AV28" s="1043"/>
      <c r="AW28" s="1043"/>
      <c r="AX28" s="1043"/>
      <c r="AY28" s="1043"/>
      <c r="AZ28" s="1044" t="s">
        <v>543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388</v>
      </c>
      <c r="C29" s="1031"/>
      <c r="D29" s="1031"/>
      <c r="E29" s="1031"/>
      <c r="F29" s="1031"/>
      <c r="G29" s="1031"/>
      <c r="H29" s="1031"/>
      <c r="I29" s="1031"/>
      <c r="J29" s="1031"/>
      <c r="K29" s="1031"/>
      <c r="L29" s="1031"/>
      <c r="M29" s="1031"/>
      <c r="N29" s="1031"/>
      <c r="O29" s="1031"/>
      <c r="P29" s="1032"/>
      <c r="Q29" s="1038">
        <v>3320</v>
      </c>
      <c r="R29" s="1039"/>
      <c r="S29" s="1039"/>
      <c r="T29" s="1039"/>
      <c r="U29" s="1039"/>
      <c r="V29" s="1039">
        <v>3201</v>
      </c>
      <c r="W29" s="1039"/>
      <c r="X29" s="1039"/>
      <c r="Y29" s="1039"/>
      <c r="Z29" s="1039"/>
      <c r="AA29" s="1039">
        <v>118</v>
      </c>
      <c r="AB29" s="1039"/>
      <c r="AC29" s="1039"/>
      <c r="AD29" s="1039"/>
      <c r="AE29" s="1040"/>
      <c r="AF29" s="1035">
        <v>118</v>
      </c>
      <c r="AG29" s="1036"/>
      <c r="AH29" s="1036"/>
      <c r="AI29" s="1036"/>
      <c r="AJ29" s="1037"/>
      <c r="AK29" s="980">
        <v>569</v>
      </c>
      <c r="AL29" s="971"/>
      <c r="AM29" s="971"/>
      <c r="AN29" s="971"/>
      <c r="AO29" s="971"/>
      <c r="AP29" s="971" t="s">
        <v>543</v>
      </c>
      <c r="AQ29" s="971"/>
      <c r="AR29" s="971"/>
      <c r="AS29" s="971"/>
      <c r="AT29" s="971"/>
      <c r="AU29" s="971" t="s">
        <v>543</v>
      </c>
      <c r="AV29" s="971"/>
      <c r="AW29" s="971"/>
      <c r="AX29" s="971"/>
      <c r="AY29" s="971"/>
      <c r="AZ29" s="1041" t="s">
        <v>543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389</v>
      </c>
      <c r="C30" s="1031"/>
      <c r="D30" s="1031"/>
      <c r="E30" s="1031"/>
      <c r="F30" s="1031"/>
      <c r="G30" s="1031"/>
      <c r="H30" s="1031"/>
      <c r="I30" s="1031"/>
      <c r="J30" s="1031"/>
      <c r="K30" s="1031"/>
      <c r="L30" s="1031"/>
      <c r="M30" s="1031"/>
      <c r="N30" s="1031"/>
      <c r="O30" s="1031"/>
      <c r="P30" s="1032"/>
      <c r="Q30" s="1038">
        <v>580</v>
      </c>
      <c r="R30" s="1039"/>
      <c r="S30" s="1039"/>
      <c r="T30" s="1039"/>
      <c r="U30" s="1039"/>
      <c r="V30" s="1039">
        <v>565</v>
      </c>
      <c r="W30" s="1039"/>
      <c r="X30" s="1039"/>
      <c r="Y30" s="1039"/>
      <c r="Z30" s="1039"/>
      <c r="AA30" s="1039">
        <v>15</v>
      </c>
      <c r="AB30" s="1039"/>
      <c r="AC30" s="1039"/>
      <c r="AD30" s="1039"/>
      <c r="AE30" s="1040"/>
      <c r="AF30" s="1035">
        <v>15</v>
      </c>
      <c r="AG30" s="1036"/>
      <c r="AH30" s="1036"/>
      <c r="AI30" s="1036"/>
      <c r="AJ30" s="1037"/>
      <c r="AK30" s="980">
        <v>128</v>
      </c>
      <c r="AL30" s="971"/>
      <c r="AM30" s="971"/>
      <c r="AN30" s="971"/>
      <c r="AO30" s="971"/>
      <c r="AP30" s="971" t="s">
        <v>543</v>
      </c>
      <c r="AQ30" s="971"/>
      <c r="AR30" s="971"/>
      <c r="AS30" s="971"/>
      <c r="AT30" s="971"/>
      <c r="AU30" s="971" t="s">
        <v>543</v>
      </c>
      <c r="AV30" s="971"/>
      <c r="AW30" s="971"/>
      <c r="AX30" s="971"/>
      <c r="AY30" s="971"/>
      <c r="AZ30" s="1041" t="s">
        <v>543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390</v>
      </c>
      <c r="C31" s="1031"/>
      <c r="D31" s="1031"/>
      <c r="E31" s="1031"/>
      <c r="F31" s="1031"/>
      <c r="G31" s="1031"/>
      <c r="H31" s="1031"/>
      <c r="I31" s="1031"/>
      <c r="J31" s="1031"/>
      <c r="K31" s="1031"/>
      <c r="L31" s="1031"/>
      <c r="M31" s="1031"/>
      <c r="N31" s="1031"/>
      <c r="O31" s="1031"/>
      <c r="P31" s="1032"/>
      <c r="Q31" s="1038">
        <v>1038</v>
      </c>
      <c r="R31" s="1039"/>
      <c r="S31" s="1039"/>
      <c r="T31" s="1039"/>
      <c r="U31" s="1039"/>
      <c r="V31" s="1039">
        <v>990</v>
      </c>
      <c r="W31" s="1039"/>
      <c r="X31" s="1039"/>
      <c r="Y31" s="1039"/>
      <c r="Z31" s="1039"/>
      <c r="AA31" s="1039">
        <v>48</v>
      </c>
      <c r="AB31" s="1039"/>
      <c r="AC31" s="1039"/>
      <c r="AD31" s="1039"/>
      <c r="AE31" s="1040"/>
      <c r="AF31" s="1035">
        <v>298</v>
      </c>
      <c r="AG31" s="1036"/>
      <c r="AH31" s="1036"/>
      <c r="AI31" s="1036"/>
      <c r="AJ31" s="1037"/>
      <c r="AK31" s="980">
        <v>14</v>
      </c>
      <c r="AL31" s="971"/>
      <c r="AM31" s="971"/>
      <c r="AN31" s="971"/>
      <c r="AO31" s="971"/>
      <c r="AP31" s="971">
        <v>950</v>
      </c>
      <c r="AQ31" s="971"/>
      <c r="AR31" s="971"/>
      <c r="AS31" s="971"/>
      <c r="AT31" s="971"/>
      <c r="AU31" s="971">
        <v>154</v>
      </c>
      <c r="AV31" s="971"/>
      <c r="AW31" s="971"/>
      <c r="AX31" s="971"/>
      <c r="AY31" s="971"/>
      <c r="AZ31" s="1041" t="s">
        <v>543</v>
      </c>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1098</v>
      </c>
      <c r="R32" s="1039"/>
      <c r="S32" s="1039"/>
      <c r="T32" s="1039"/>
      <c r="U32" s="1039"/>
      <c r="V32" s="1039">
        <v>877</v>
      </c>
      <c r="W32" s="1039"/>
      <c r="X32" s="1039"/>
      <c r="Y32" s="1039"/>
      <c r="Z32" s="1039"/>
      <c r="AA32" s="1039">
        <v>220</v>
      </c>
      <c r="AB32" s="1039"/>
      <c r="AC32" s="1039"/>
      <c r="AD32" s="1039"/>
      <c r="AE32" s="1040"/>
      <c r="AF32" s="1035">
        <v>2031</v>
      </c>
      <c r="AG32" s="1036"/>
      <c r="AH32" s="1036"/>
      <c r="AI32" s="1036"/>
      <c r="AJ32" s="1037"/>
      <c r="AK32" s="980">
        <v>7</v>
      </c>
      <c r="AL32" s="971"/>
      <c r="AM32" s="971"/>
      <c r="AN32" s="971"/>
      <c r="AO32" s="971"/>
      <c r="AP32" s="971">
        <v>826</v>
      </c>
      <c r="AQ32" s="971"/>
      <c r="AR32" s="971"/>
      <c r="AS32" s="971"/>
      <c r="AT32" s="971"/>
      <c r="AU32" s="971" t="s">
        <v>543</v>
      </c>
      <c r="AV32" s="971"/>
      <c r="AW32" s="971"/>
      <c r="AX32" s="971"/>
      <c r="AY32" s="971"/>
      <c r="AZ32" s="971" t="s">
        <v>543</v>
      </c>
      <c r="BA32" s="971"/>
      <c r="BB32" s="971"/>
      <c r="BC32" s="971"/>
      <c r="BD32" s="971"/>
      <c r="BE32" s="972" t="s">
        <v>391</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375</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2488</v>
      </c>
      <c r="AG63" s="959"/>
      <c r="AH63" s="959"/>
      <c r="AI63" s="959"/>
      <c r="AJ63" s="1022"/>
      <c r="AK63" s="1023"/>
      <c r="AL63" s="963"/>
      <c r="AM63" s="963"/>
      <c r="AN63" s="963"/>
      <c r="AO63" s="963"/>
      <c r="AP63" s="959">
        <v>1777</v>
      </c>
      <c r="AQ63" s="959"/>
      <c r="AR63" s="959"/>
      <c r="AS63" s="959"/>
      <c r="AT63" s="959"/>
      <c r="AU63" s="959">
        <v>154</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396</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397</v>
      </c>
      <c r="AV66" s="1002"/>
      <c r="AW66" s="1002"/>
      <c r="AX66" s="1002"/>
      <c r="AY66" s="1003"/>
      <c r="AZ66" s="1001" t="s">
        <v>362</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544</v>
      </c>
      <c r="C68" s="986"/>
      <c r="D68" s="986"/>
      <c r="E68" s="986"/>
      <c r="F68" s="986"/>
      <c r="G68" s="986"/>
      <c r="H68" s="986"/>
      <c r="I68" s="986"/>
      <c r="J68" s="986"/>
      <c r="K68" s="986"/>
      <c r="L68" s="986"/>
      <c r="M68" s="986"/>
      <c r="N68" s="986"/>
      <c r="O68" s="986"/>
      <c r="P68" s="987"/>
      <c r="Q68" s="988">
        <v>3302</v>
      </c>
      <c r="R68" s="982"/>
      <c r="S68" s="982"/>
      <c r="T68" s="982"/>
      <c r="U68" s="982"/>
      <c r="V68" s="982">
        <v>3214</v>
      </c>
      <c r="W68" s="982"/>
      <c r="X68" s="982"/>
      <c r="Y68" s="982"/>
      <c r="Z68" s="982"/>
      <c r="AA68" s="982">
        <v>88</v>
      </c>
      <c r="AB68" s="982"/>
      <c r="AC68" s="982"/>
      <c r="AD68" s="982"/>
      <c r="AE68" s="982"/>
      <c r="AF68" s="982">
        <v>54</v>
      </c>
      <c r="AG68" s="982"/>
      <c r="AH68" s="982"/>
      <c r="AI68" s="982"/>
      <c r="AJ68" s="982"/>
      <c r="AK68" s="982">
        <v>61</v>
      </c>
      <c r="AL68" s="982"/>
      <c r="AM68" s="982"/>
      <c r="AN68" s="982"/>
      <c r="AO68" s="982"/>
      <c r="AP68" s="982">
        <v>1730</v>
      </c>
      <c r="AQ68" s="982"/>
      <c r="AR68" s="982"/>
      <c r="AS68" s="982"/>
      <c r="AT68" s="982"/>
      <c r="AU68" s="982">
        <v>484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545</v>
      </c>
      <c r="C69" s="975"/>
      <c r="D69" s="975"/>
      <c r="E69" s="975"/>
      <c r="F69" s="975"/>
      <c r="G69" s="975"/>
      <c r="H69" s="975"/>
      <c r="I69" s="975"/>
      <c r="J69" s="975"/>
      <c r="K69" s="975"/>
      <c r="L69" s="975"/>
      <c r="M69" s="975"/>
      <c r="N69" s="975"/>
      <c r="O69" s="975"/>
      <c r="P69" s="976"/>
      <c r="Q69" s="977">
        <v>198</v>
      </c>
      <c r="R69" s="971"/>
      <c r="S69" s="971"/>
      <c r="T69" s="971"/>
      <c r="U69" s="971"/>
      <c r="V69" s="971">
        <v>351</v>
      </c>
      <c r="W69" s="971"/>
      <c r="X69" s="971"/>
      <c r="Y69" s="971"/>
      <c r="Z69" s="971"/>
      <c r="AA69" s="971">
        <v>-153</v>
      </c>
      <c r="AB69" s="971"/>
      <c r="AC69" s="971"/>
      <c r="AD69" s="971"/>
      <c r="AE69" s="971"/>
      <c r="AF69" s="971" t="s">
        <v>543</v>
      </c>
      <c r="AG69" s="971"/>
      <c r="AH69" s="971"/>
      <c r="AI69" s="971"/>
      <c r="AJ69" s="971"/>
      <c r="AK69" s="971">
        <v>444</v>
      </c>
      <c r="AL69" s="971"/>
      <c r="AM69" s="971"/>
      <c r="AN69" s="971"/>
      <c r="AO69" s="971"/>
      <c r="AP69" s="971">
        <v>729</v>
      </c>
      <c r="AQ69" s="971"/>
      <c r="AR69" s="971"/>
      <c r="AS69" s="971"/>
      <c r="AT69" s="971"/>
      <c r="AU69" s="971">
        <v>76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546</v>
      </c>
      <c r="C70" s="975"/>
      <c r="D70" s="975"/>
      <c r="E70" s="975"/>
      <c r="F70" s="975"/>
      <c r="G70" s="975"/>
      <c r="H70" s="975"/>
      <c r="I70" s="975"/>
      <c r="J70" s="975"/>
      <c r="K70" s="975"/>
      <c r="L70" s="975"/>
      <c r="M70" s="975"/>
      <c r="N70" s="975"/>
      <c r="O70" s="975"/>
      <c r="P70" s="976"/>
      <c r="Q70" s="977">
        <v>0</v>
      </c>
      <c r="R70" s="971"/>
      <c r="S70" s="971"/>
      <c r="T70" s="971"/>
      <c r="U70" s="971"/>
      <c r="V70" s="971">
        <v>0</v>
      </c>
      <c r="W70" s="971"/>
      <c r="X70" s="971"/>
      <c r="Y70" s="971"/>
      <c r="Z70" s="971"/>
      <c r="AA70" s="971">
        <v>0</v>
      </c>
      <c r="AB70" s="971"/>
      <c r="AC70" s="971"/>
      <c r="AD70" s="971"/>
      <c r="AE70" s="971"/>
      <c r="AF70" s="971">
        <v>9</v>
      </c>
      <c r="AG70" s="971"/>
      <c r="AH70" s="971"/>
      <c r="AI70" s="971"/>
      <c r="AJ70" s="971"/>
      <c r="AK70" s="971" t="s">
        <v>543</v>
      </c>
      <c r="AL70" s="971"/>
      <c r="AM70" s="971"/>
      <c r="AN70" s="971"/>
      <c r="AO70" s="971"/>
      <c r="AP70" s="971" t="s">
        <v>543</v>
      </c>
      <c r="AQ70" s="971"/>
      <c r="AR70" s="971"/>
      <c r="AS70" s="971"/>
      <c r="AT70" s="971"/>
      <c r="AU70" s="971" t="s">
        <v>543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547</v>
      </c>
      <c r="C71" s="975"/>
      <c r="D71" s="975"/>
      <c r="E71" s="975"/>
      <c r="F71" s="975"/>
      <c r="G71" s="975"/>
      <c r="H71" s="975"/>
      <c r="I71" s="975"/>
      <c r="J71" s="975"/>
      <c r="K71" s="975"/>
      <c r="L71" s="975"/>
      <c r="M71" s="975"/>
      <c r="N71" s="975"/>
      <c r="O71" s="975"/>
      <c r="P71" s="976"/>
      <c r="Q71" s="977">
        <v>10670</v>
      </c>
      <c r="R71" s="971"/>
      <c r="S71" s="971"/>
      <c r="T71" s="971"/>
      <c r="U71" s="971"/>
      <c r="V71" s="971">
        <v>10603</v>
      </c>
      <c r="W71" s="971"/>
      <c r="X71" s="971"/>
      <c r="Y71" s="971"/>
      <c r="Z71" s="971"/>
      <c r="AA71" s="971">
        <v>67</v>
      </c>
      <c r="AB71" s="971"/>
      <c r="AC71" s="971"/>
      <c r="AD71" s="971"/>
      <c r="AE71" s="971"/>
      <c r="AF71" s="971">
        <v>67</v>
      </c>
      <c r="AG71" s="971"/>
      <c r="AH71" s="971"/>
      <c r="AI71" s="971"/>
      <c r="AJ71" s="971"/>
      <c r="AK71" s="971" t="s">
        <v>543</v>
      </c>
      <c r="AL71" s="971"/>
      <c r="AM71" s="971"/>
      <c r="AN71" s="971"/>
      <c r="AO71" s="971"/>
      <c r="AP71" s="971" t="s">
        <v>543</v>
      </c>
      <c r="AQ71" s="971"/>
      <c r="AR71" s="971"/>
      <c r="AS71" s="971"/>
      <c r="AT71" s="971"/>
      <c r="AU71" s="971" t="s">
        <v>543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77">
        <v>860</v>
      </c>
      <c r="R72" s="971"/>
      <c r="S72" s="971"/>
      <c r="T72" s="971"/>
      <c r="U72" s="971"/>
      <c r="V72" s="971">
        <v>858</v>
      </c>
      <c r="W72" s="971"/>
      <c r="X72" s="971"/>
      <c r="Y72" s="971"/>
      <c r="Z72" s="971"/>
      <c r="AA72" s="971">
        <v>2</v>
      </c>
      <c r="AB72" s="971"/>
      <c r="AC72" s="971"/>
      <c r="AD72" s="971"/>
      <c r="AE72" s="971"/>
      <c r="AF72" s="971">
        <v>2</v>
      </c>
      <c r="AG72" s="971"/>
      <c r="AH72" s="971"/>
      <c r="AI72" s="971"/>
      <c r="AJ72" s="971"/>
      <c r="AK72" s="971">
        <v>2</v>
      </c>
      <c r="AL72" s="971"/>
      <c r="AM72" s="971"/>
      <c r="AN72" s="971"/>
      <c r="AO72" s="971"/>
      <c r="AP72" s="971" t="s">
        <v>543</v>
      </c>
      <c r="AQ72" s="971"/>
      <c r="AR72" s="971"/>
      <c r="AS72" s="971"/>
      <c r="AT72" s="971"/>
      <c r="AU72" s="971" t="s">
        <v>543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548</v>
      </c>
      <c r="C73" s="975"/>
      <c r="D73" s="975"/>
      <c r="E73" s="975"/>
      <c r="F73" s="975"/>
      <c r="G73" s="975"/>
      <c r="H73" s="975"/>
      <c r="I73" s="975"/>
      <c r="J73" s="975"/>
      <c r="K73" s="975"/>
      <c r="L73" s="975"/>
      <c r="M73" s="975"/>
      <c r="N73" s="975"/>
      <c r="O73" s="975"/>
      <c r="P73" s="976"/>
      <c r="Q73" s="977">
        <v>243</v>
      </c>
      <c r="R73" s="971"/>
      <c r="S73" s="971"/>
      <c r="T73" s="971"/>
      <c r="U73" s="971"/>
      <c r="V73" s="971">
        <v>238</v>
      </c>
      <c r="W73" s="971"/>
      <c r="X73" s="971"/>
      <c r="Y73" s="971"/>
      <c r="Z73" s="971"/>
      <c r="AA73" s="971">
        <v>5</v>
      </c>
      <c r="AB73" s="971"/>
      <c r="AC73" s="971"/>
      <c r="AD73" s="971"/>
      <c r="AE73" s="971"/>
      <c r="AF73" s="971">
        <v>5</v>
      </c>
      <c r="AG73" s="971"/>
      <c r="AH73" s="971"/>
      <c r="AI73" s="971"/>
      <c r="AJ73" s="971"/>
      <c r="AK73" s="971">
        <v>3</v>
      </c>
      <c r="AL73" s="971"/>
      <c r="AM73" s="971"/>
      <c r="AN73" s="971"/>
      <c r="AO73" s="971"/>
      <c r="AP73" s="971" t="s">
        <v>543</v>
      </c>
      <c r="AQ73" s="971"/>
      <c r="AR73" s="971"/>
      <c r="AS73" s="971"/>
      <c r="AT73" s="971"/>
      <c r="AU73" s="971" t="s">
        <v>543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549</v>
      </c>
      <c r="C74" s="975"/>
      <c r="D74" s="975"/>
      <c r="E74" s="975"/>
      <c r="F74" s="975"/>
      <c r="G74" s="975"/>
      <c r="H74" s="975"/>
      <c r="I74" s="975"/>
      <c r="J74" s="975"/>
      <c r="K74" s="975"/>
      <c r="L74" s="975"/>
      <c r="M74" s="975"/>
      <c r="N74" s="975"/>
      <c r="O74" s="975"/>
      <c r="P74" s="976"/>
      <c r="Q74" s="977">
        <v>2</v>
      </c>
      <c r="R74" s="971"/>
      <c r="S74" s="971"/>
      <c r="T74" s="971"/>
      <c r="U74" s="971"/>
      <c r="V74" s="971">
        <v>1</v>
      </c>
      <c r="W74" s="971"/>
      <c r="X74" s="971"/>
      <c r="Y74" s="971"/>
      <c r="Z74" s="971"/>
      <c r="AA74" s="971">
        <v>0</v>
      </c>
      <c r="AB74" s="971"/>
      <c r="AC74" s="971"/>
      <c r="AD74" s="971"/>
      <c r="AE74" s="971"/>
      <c r="AF74" s="971">
        <v>0</v>
      </c>
      <c r="AG74" s="971"/>
      <c r="AH74" s="971"/>
      <c r="AI74" s="971"/>
      <c r="AJ74" s="971"/>
      <c r="AK74" s="971" t="s">
        <v>543</v>
      </c>
      <c r="AL74" s="971"/>
      <c r="AM74" s="971"/>
      <c r="AN74" s="971"/>
      <c r="AO74" s="971"/>
      <c r="AP74" s="971" t="s">
        <v>543</v>
      </c>
      <c r="AQ74" s="971"/>
      <c r="AR74" s="971"/>
      <c r="AS74" s="971"/>
      <c r="AT74" s="971"/>
      <c r="AU74" s="971" t="s">
        <v>543</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550</v>
      </c>
      <c r="C75" s="975"/>
      <c r="D75" s="975"/>
      <c r="E75" s="975"/>
      <c r="F75" s="975"/>
      <c r="G75" s="975"/>
      <c r="H75" s="975"/>
      <c r="I75" s="975"/>
      <c r="J75" s="975"/>
      <c r="K75" s="975"/>
      <c r="L75" s="975"/>
      <c r="M75" s="975"/>
      <c r="N75" s="975"/>
      <c r="O75" s="975"/>
      <c r="P75" s="976"/>
      <c r="Q75" s="978">
        <v>967</v>
      </c>
      <c r="R75" s="979"/>
      <c r="S75" s="979"/>
      <c r="T75" s="979"/>
      <c r="U75" s="980"/>
      <c r="V75" s="981">
        <v>732</v>
      </c>
      <c r="W75" s="979"/>
      <c r="X75" s="979"/>
      <c r="Y75" s="979"/>
      <c r="Z75" s="980"/>
      <c r="AA75" s="981">
        <v>236</v>
      </c>
      <c r="AB75" s="979"/>
      <c r="AC75" s="979"/>
      <c r="AD75" s="979"/>
      <c r="AE75" s="980"/>
      <c r="AF75" s="981">
        <v>236</v>
      </c>
      <c r="AG75" s="979"/>
      <c r="AH75" s="979"/>
      <c r="AI75" s="979"/>
      <c r="AJ75" s="980"/>
      <c r="AK75" s="981">
        <v>510</v>
      </c>
      <c r="AL75" s="979"/>
      <c r="AM75" s="979"/>
      <c r="AN75" s="979"/>
      <c r="AO75" s="980"/>
      <c r="AP75" s="971" t="s">
        <v>543</v>
      </c>
      <c r="AQ75" s="971"/>
      <c r="AR75" s="971"/>
      <c r="AS75" s="971"/>
      <c r="AT75" s="971"/>
      <c r="AU75" s="971" t="s">
        <v>543</v>
      </c>
      <c r="AV75" s="971"/>
      <c r="AW75" s="971"/>
      <c r="AX75" s="971"/>
      <c r="AY75" s="971"/>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551</v>
      </c>
      <c r="C76" s="975"/>
      <c r="D76" s="975"/>
      <c r="E76" s="975"/>
      <c r="F76" s="975"/>
      <c r="G76" s="975"/>
      <c r="H76" s="975"/>
      <c r="I76" s="975"/>
      <c r="J76" s="975"/>
      <c r="K76" s="975"/>
      <c r="L76" s="975"/>
      <c r="M76" s="975"/>
      <c r="N76" s="975"/>
      <c r="O76" s="975"/>
      <c r="P76" s="976"/>
      <c r="Q76" s="978">
        <v>294625</v>
      </c>
      <c r="R76" s="979"/>
      <c r="S76" s="979"/>
      <c r="T76" s="979"/>
      <c r="U76" s="980"/>
      <c r="V76" s="981">
        <v>290389</v>
      </c>
      <c r="W76" s="979"/>
      <c r="X76" s="979"/>
      <c r="Y76" s="979"/>
      <c r="Z76" s="980"/>
      <c r="AA76" s="981">
        <v>4236</v>
      </c>
      <c r="AB76" s="979"/>
      <c r="AC76" s="979"/>
      <c r="AD76" s="979"/>
      <c r="AE76" s="980"/>
      <c r="AF76" s="981">
        <v>4236</v>
      </c>
      <c r="AG76" s="979"/>
      <c r="AH76" s="979"/>
      <c r="AI76" s="979"/>
      <c r="AJ76" s="980"/>
      <c r="AK76" s="981">
        <v>5909</v>
      </c>
      <c r="AL76" s="979"/>
      <c r="AM76" s="979"/>
      <c r="AN76" s="979"/>
      <c r="AO76" s="980"/>
      <c r="AP76" s="971" t="s">
        <v>543</v>
      </c>
      <c r="AQ76" s="971"/>
      <c r="AR76" s="971"/>
      <c r="AS76" s="971"/>
      <c r="AT76" s="971"/>
      <c r="AU76" s="971" t="s">
        <v>543</v>
      </c>
      <c r="AV76" s="971"/>
      <c r="AW76" s="971"/>
      <c r="AX76" s="971"/>
      <c r="AY76" s="971"/>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375</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4609</v>
      </c>
      <c r="AG88" s="959"/>
      <c r="AH88" s="959"/>
      <c r="AI88" s="959"/>
      <c r="AJ88" s="959"/>
      <c r="AK88" s="963"/>
      <c r="AL88" s="963"/>
      <c r="AM88" s="963"/>
      <c r="AN88" s="963"/>
      <c r="AO88" s="963"/>
      <c r="AP88" s="959">
        <v>2459</v>
      </c>
      <c r="AQ88" s="959"/>
      <c r="AR88" s="959"/>
      <c r="AS88" s="959"/>
      <c r="AT88" s="959"/>
      <c r="AU88" s="959">
        <v>560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v>
      </c>
      <c r="CS102" s="953"/>
      <c r="CT102" s="953"/>
      <c r="CU102" s="953"/>
      <c r="CV102" s="954"/>
      <c r="CW102" s="952">
        <v>8</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293</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293</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293</v>
      </c>
      <c r="DR109" s="896"/>
      <c r="DS109" s="896"/>
      <c r="DT109" s="896"/>
      <c r="DU109" s="897"/>
      <c r="DV109" s="898" t="s">
        <v>409</v>
      </c>
      <c r="DW109" s="896"/>
      <c r="DX109" s="896"/>
      <c r="DY109" s="896"/>
      <c r="DZ109" s="929"/>
    </row>
    <row r="110" spans="1:131" s="218" customFormat="1" ht="26.25" customHeight="1" x14ac:dyDescent="0.15">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567228</v>
      </c>
      <c r="AB110" s="889"/>
      <c r="AC110" s="889"/>
      <c r="AD110" s="889"/>
      <c r="AE110" s="890"/>
      <c r="AF110" s="891">
        <v>620190</v>
      </c>
      <c r="AG110" s="889"/>
      <c r="AH110" s="889"/>
      <c r="AI110" s="889"/>
      <c r="AJ110" s="890"/>
      <c r="AK110" s="891">
        <v>601214</v>
      </c>
      <c r="AL110" s="889"/>
      <c r="AM110" s="889"/>
      <c r="AN110" s="889"/>
      <c r="AO110" s="890"/>
      <c r="AP110" s="892">
        <v>6</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6210615</v>
      </c>
      <c r="BR110" s="842"/>
      <c r="BS110" s="842"/>
      <c r="BT110" s="842"/>
      <c r="BU110" s="842"/>
      <c r="BV110" s="842">
        <v>6546537</v>
      </c>
      <c r="BW110" s="842"/>
      <c r="BX110" s="842"/>
      <c r="BY110" s="842"/>
      <c r="BZ110" s="842"/>
      <c r="CA110" s="842">
        <v>7188897</v>
      </c>
      <c r="CB110" s="842"/>
      <c r="CC110" s="842"/>
      <c r="CD110" s="842"/>
      <c r="CE110" s="842"/>
      <c r="CF110" s="866">
        <v>71.900000000000006</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238530</v>
      </c>
      <c r="BR112" s="817"/>
      <c r="BS112" s="817"/>
      <c r="BT112" s="817"/>
      <c r="BU112" s="817"/>
      <c r="BV112" s="817">
        <v>184520</v>
      </c>
      <c r="BW112" s="817"/>
      <c r="BX112" s="817"/>
      <c r="BY112" s="817"/>
      <c r="BZ112" s="817"/>
      <c r="CA112" s="817">
        <v>153940</v>
      </c>
      <c r="CB112" s="817"/>
      <c r="CC112" s="817"/>
      <c r="CD112" s="817"/>
      <c r="CE112" s="817"/>
      <c r="CF112" s="875">
        <v>1.5</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25851</v>
      </c>
      <c r="AB113" s="919"/>
      <c r="AC113" s="919"/>
      <c r="AD113" s="919"/>
      <c r="AE113" s="920"/>
      <c r="AF113" s="921">
        <v>13776</v>
      </c>
      <c r="AG113" s="919"/>
      <c r="AH113" s="919"/>
      <c r="AI113" s="919"/>
      <c r="AJ113" s="920"/>
      <c r="AK113" s="921">
        <v>12390</v>
      </c>
      <c r="AL113" s="919"/>
      <c r="AM113" s="919"/>
      <c r="AN113" s="919"/>
      <c r="AO113" s="920"/>
      <c r="AP113" s="922">
        <v>0.1</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391095</v>
      </c>
      <c r="BR113" s="817"/>
      <c r="BS113" s="817"/>
      <c r="BT113" s="817"/>
      <c r="BU113" s="817"/>
      <c r="BV113" s="817">
        <v>367915</v>
      </c>
      <c r="BW113" s="817"/>
      <c r="BX113" s="817"/>
      <c r="BY113" s="817"/>
      <c r="BZ113" s="817"/>
      <c r="CA113" s="817">
        <v>560240</v>
      </c>
      <c r="CB113" s="817"/>
      <c r="CC113" s="817"/>
      <c r="CD113" s="817"/>
      <c r="CE113" s="817"/>
      <c r="CF113" s="875">
        <v>5.6</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45333</v>
      </c>
      <c r="AB114" s="780"/>
      <c r="AC114" s="780"/>
      <c r="AD114" s="780"/>
      <c r="AE114" s="781"/>
      <c r="AF114" s="782">
        <v>63369</v>
      </c>
      <c r="AG114" s="780"/>
      <c r="AH114" s="780"/>
      <c r="AI114" s="780"/>
      <c r="AJ114" s="781"/>
      <c r="AK114" s="782">
        <v>69547</v>
      </c>
      <c r="AL114" s="780"/>
      <c r="AM114" s="780"/>
      <c r="AN114" s="780"/>
      <c r="AO114" s="781"/>
      <c r="AP114" s="824">
        <v>0.7</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416529</v>
      </c>
      <c r="BR114" s="817"/>
      <c r="BS114" s="817"/>
      <c r="BT114" s="817"/>
      <c r="BU114" s="817"/>
      <c r="BV114" s="817">
        <v>509086</v>
      </c>
      <c r="BW114" s="817"/>
      <c r="BX114" s="817"/>
      <c r="BY114" s="817"/>
      <c r="BZ114" s="817"/>
      <c r="CA114" s="817">
        <v>654287</v>
      </c>
      <c r="CB114" s="817"/>
      <c r="CC114" s="817"/>
      <c r="CD114" s="817"/>
      <c r="CE114" s="817"/>
      <c r="CF114" s="875">
        <v>6.5</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10410</v>
      </c>
      <c r="AB115" s="919"/>
      <c r="AC115" s="919"/>
      <c r="AD115" s="919"/>
      <c r="AE115" s="920"/>
      <c r="AF115" s="921">
        <v>4166</v>
      </c>
      <c r="AG115" s="919"/>
      <c r="AH115" s="919"/>
      <c r="AI115" s="919"/>
      <c r="AJ115" s="920"/>
      <c r="AK115" s="921">
        <v>2338</v>
      </c>
      <c r="AL115" s="919"/>
      <c r="AM115" s="919"/>
      <c r="AN115" s="919"/>
      <c r="AO115" s="920"/>
      <c r="AP115" s="922">
        <v>0</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648822</v>
      </c>
      <c r="AB117" s="903"/>
      <c r="AC117" s="903"/>
      <c r="AD117" s="903"/>
      <c r="AE117" s="904"/>
      <c r="AF117" s="905">
        <v>701501</v>
      </c>
      <c r="AG117" s="903"/>
      <c r="AH117" s="903"/>
      <c r="AI117" s="903"/>
      <c r="AJ117" s="904"/>
      <c r="AK117" s="905">
        <v>685489</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293</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439</v>
      </c>
      <c r="BP119" s="878"/>
      <c r="BQ119" s="879">
        <v>7256769</v>
      </c>
      <c r="BR119" s="845"/>
      <c r="BS119" s="845"/>
      <c r="BT119" s="845"/>
      <c r="BU119" s="845"/>
      <c r="BV119" s="845">
        <v>7608058</v>
      </c>
      <c r="BW119" s="845"/>
      <c r="BX119" s="845"/>
      <c r="BY119" s="845"/>
      <c r="BZ119" s="845"/>
      <c r="CA119" s="845">
        <v>8557364</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9912966</v>
      </c>
      <c r="BR120" s="842"/>
      <c r="BS120" s="842"/>
      <c r="BT120" s="842"/>
      <c r="BU120" s="842"/>
      <c r="BV120" s="842">
        <v>11060567</v>
      </c>
      <c r="BW120" s="842"/>
      <c r="BX120" s="842"/>
      <c r="BY120" s="842"/>
      <c r="BZ120" s="842"/>
      <c r="CA120" s="842">
        <v>9199801</v>
      </c>
      <c r="CB120" s="842"/>
      <c r="CC120" s="842"/>
      <c r="CD120" s="842"/>
      <c r="CE120" s="842"/>
      <c r="CF120" s="866">
        <v>92</v>
      </c>
      <c r="CG120" s="867"/>
      <c r="CH120" s="867"/>
      <c r="CI120" s="867"/>
      <c r="CJ120" s="867"/>
      <c r="CK120" s="868" t="s">
        <v>443</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v>238530</v>
      </c>
      <c r="DH120" s="842"/>
      <c r="DI120" s="842"/>
      <c r="DJ120" s="842"/>
      <c r="DK120" s="842"/>
      <c r="DL120" s="842">
        <v>184520</v>
      </c>
      <c r="DM120" s="842"/>
      <c r="DN120" s="842"/>
      <c r="DO120" s="842"/>
      <c r="DP120" s="842"/>
      <c r="DQ120" s="842">
        <v>153940</v>
      </c>
      <c r="DR120" s="842"/>
      <c r="DS120" s="842"/>
      <c r="DT120" s="842"/>
      <c r="DU120" s="842"/>
      <c r="DV120" s="843">
        <v>1.5</v>
      </c>
      <c r="DW120" s="843"/>
      <c r="DX120" s="843"/>
      <c r="DY120" s="843"/>
      <c r="DZ120" s="844"/>
    </row>
    <row r="121" spans="1:130" s="218" customFormat="1" ht="26.25" customHeight="1" x14ac:dyDescent="0.15">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83868</v>
      </c>
      <c r="BR121" s="817"/>
      <c r="BS121" s="817"/>
      <c r="BT121" s="817"/>
      <c r="BU121" s="817"/>
      <c r="BV121" s="817">
        <v>67925</v>
      </c>
      <c r="BW121" s="817"/>
      <c r="BX121" s="817"/>
      <c r="BY121" s="817"/>
      <c r="BZ121" s="817"/>
      <c r="CA121" s="817">
        <v>53866</v>
      </c>
      <c r="CB121" s="817"/>
      <c r="CC121" s="817"/>
      <c r="CD121" s="817"/>
      <c r="CE121" s="817"/>
      <c r="CF121" s="875">
        <v>0.5</v>
      </c>
      <c r="CG121" s="876"/>
      <c r="CH121" s="876"/>
      <c r="CI121" s="876"/>
      <c r="CJ121" s="876"/>
      <c r="CK121" s="869"/>
      <c r="CL121" s="855"/>
      <c r="CM121" s="855"/>
      <c r="CN121" s="855"/>
      <c r="CO121" s="856"/>
      <c r="CP121" s="835" t="s">
        <v>388</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15">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9522484</v>
      </c>
      <c r="BR122" s="845"/>
      <c r="BS122" s="845"/>
      <c r="BT122" s="845"/>
      <c r="BU122" s="845"/>
      <c r="BV122" s="845">
        <v>9166125</v>
      </c>
      <c r="BW122" s="845"/>
      <c r="BX122" s="845"/>
      <c r="BY122" s="845"/>
      <c r="BZ122" s="845"/>
      <c r="CA122" s="845">
        <v>8964531</v>
      </c>
      <c r="CB122" s="845"/>
      <c r="CC122" s="845"/>
      <c r="CD122" s="845"/>
      <c r="CE122" s="845"/>
      <c r="CF122" s="846">
        <v>89.7</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447</v>
      </c>
      <c r="BP123" s="878"/>
      <c r="BQ123" s="832">
        <v>19519318</v>
      </c>
      <c r="BR123" s="833"/>
      <c r="BS123" s="833"/>
      <c r="BT123" s="833"/>
      <c r="BU123" s="833"/>
      <c r="BV123" s="833">
        <v>20294617</v>
      </c>
      <c r="BW123" s="833"/>
      <c r="BX123" s="833"/>
      <c r="BY123" s="833"/>
      <c r="BZ123" s="833"/>
      <c r="CA123" s="833">
        <v>18218198</v>
      </c>
      <c r="CB123" s="833"/>
      <c r="CC123" s="833"/>
      <c r="CD123" s="833"/>
      <c r="CE123" s="833"/>
      <c r="CF123" s="748"/>
      <c r="CG123" s="749"/>
      <c r="CH123" s="749"/>
      <c r="CI123" s="749"/>
      <c r="CJ123" s="834"/>
      <c r="CK123" s="869"/>
      <c r="CL123" s="855"/>
      <c r="CM123" s="855"/>
      <c r="CN123" s="855"/>
      <c r="CO123" s="856"/>
      <c r="CP123" s="835" t="s">
        <v>387</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10410</v>
      </c>
      <c r="AB127" s="780"/>
      <c r="AC127" s="780"/>
      <c r="AD127" s="780"/>
      <c r="AE127" s="781"/>
      <c r="AF127" s="782">
        <v>4166</v>
      </c>
      <c r="AG127" s="780"/>
      <c r="AH127" s="780"/>
      <c r="AI127" s="780"/>
      <c r="AJ127" s="781"/>
      <c r="AK127" s="782">
        <v>2338</v>
      </c>
      <c r="AL127" s="780"/>
      <c r="AM127" s="780"/>
      <c r="AN127" s="780"/>
      <c r="AO127" s="781"/>
      <c r="AP127" s="824">
        <v>0</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13694</v>
      </c>
      <c r="AB128" s="801"/>
      <c r="AC128" s="801"/>
      <c r="AD128" s="801"/>
      <c r="AE128" s="802"/>
      <c r="AF128" s="803">
        <v>17621</v>
      </c>
      <c r="AG128" s="801"/>
      <c r="AH128" s="801"/>
      <c r="AI128" s="801"/>
      <c r="AJ128" s="802"/>
      <c r="AK128" s="803">
        <v>15994</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121</v>
      </c>
      <c r="BG128" s="787"/>
      <c r="BH128" s="787"/>
      <c r="BI128" s="787"/>
      <c r="BJ128" s="787"/>
      <c r="BK128" s="787"/>
      <c r="BL128" s="810"/>
      <c r="BM128" s="786">
        <v>13.21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10151686</v>
      </c>
      <c r="AB129" s="780"/>
      <c r="AC129" s="780"/>
      <c r="AD129" s="780"/>
      <c r="AE129" s="781"/>
      <c r="AF129" s="782">
        <v>10277514</v>
      </c>
      <c r="AG129" s="780"/>
      <c r="AH129" s="780"/>
      <c r="AI129" s="780"/>
      <c r="AJ129" s="781"/>
      <c r="AK129" s="782">
        <v>10793157</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121</v>
      </c>
      <c r="BG129" s="771"/>
      <c r="BH129" s="771"/>
      <c r="BI129" s="771"/>
      <c r="BJ129" s="771"/>
      <c r="BK129" s="771"/>
      <c r="BL129" s="772"/>
      <c r="BM129" s="770">
        <v>18.21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834041</v>
      </c>
      <c r="AB130" s="780"/>
      <c r="AC130" s="780"/>
      <c r="AD130" s="780"/>
      <c r="AE130" s="781"/>
      <c r="AF130" s="782">
        <v>840678</v>
      </c>
      <c r="AG130" s="780"/>
      <c r="AH130" s="780"/>
      <c r="AI130" s="780"/>
      <c r="AJ130" s="781"/>
      <c r="AK130" s="782">
        <v>795913</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-1.6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9317645</v>
      </c>
      <c r="AB131" s="764"/>
      <c r="AC131" s="764"/>
      <c r="AD131" s="764"/>
      <c r="AE131" s="765"/>
      <c r="AF131" s="766">
        <v>9436836</v>
      </c>
      <c r="AG131" s="764"/>
      <c r="AH131" s="764"/>
      <c r="AI131" s="764"/>
      <c r="AJ131" s="765"/>
      <c r="AK131" s="766">
        <v>9997244</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-2.1347990829999999</v>
      </c>
      <c r="AB132" s="745"/>
      <c r="AC132" s="745"/>
      <c r="AD132" s="745"/>
      <c r="AE132" s="746"/>
      <c r="AF132" s="747">
        <v>-1.661552664</v>
      </c>
      <c r="AG132" s="745"/>
      <c r="AH132" s="745"/>
      <c r="AI132" s="745"/>
      <c r="AJ132" s="746"/>
      <c r="AK132" s="747">
        <v>-1.2645285040000001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-2.2999999999999998</v>
      </c>
      <c r="AB133" s="724"/>
      <c r="AC133" s="724"/>
      <c r="AD133" s="724"/>
      <c r="AE133" s="725"/>
      <c r="AF133" s="723">
        <v>-2</v>
      </c>
      <c r="AG133" s="724"/>
      <c r="AH133" s="724"/>
      <c r="AI133" s="724"/>
      <c r="AJ133" s="725"/>
      <c r="AK133" s="723">
        <v>-1.6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A5YNrxr1xvnLaKTgrxlfJRY01xV7dWVijJzq4LbNgiUQSH81UFUTjSD7YvCL+ZCp8tvyoENLw+sUAfmyIXExA==" saltValue="ktqNqKsj8I881N3AvCFfg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U31" zoomScale="85" zoomScaleNormal="85" zoomScaleSheetLayoutView="85" workbookViewId="0">
      <selection activeCell="AL50" sqref="AL5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Fez4We5+gWsoq+UGBCQk9mLWnPG7FAYay8REtznyf0MSidw9BvKEBmJh2cdAO3b/Zb4rrNQ/v8qrqqeJnCqdQ==" saltValue="GjRnXtt/SZxXZRFVjAx4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55"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4ssbGuITRy0B0dC9nH7JRtpplYAnXh18ot6DQzix7aLd/eBwd5YoDfaNDuNO/qLxQ7U2aggOg1J9nz0DBl3kQ==" saltValue="D3n/bzq/+s+G1zyy6DFx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2878322</v>
      </c>
      <c r="AP9" s="269">
        <v>54875</v>
      </c>
      <c r="AQ9" s="270">
        <v>72348</v>
      </c>
      <c r="AR9" s="271">
        <v>-24.2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408631</v>
      </c>
      <c r="AP10" s="272">
        <v>7791</v>
      </c>
      <c r="AQ10" s="273">
        <v>6364</v>
      </c>
      <c r="AR10" s="274">
        <v>22.4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v>1032</v>
      </c>
      <c r="AP11" s="272">
        <v>20</v>
      </c>
      <c r="AQ11" s="273">
        <v>1262</v>
      </c>
      <c r="AR11" s="274">
        <v>-98.4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484</v>
      </c>
      <c r="AL12" s="1131"/>
      <c r="AM12" s="1131"/>
      <c r="AN12" s="1132"/>
      <c r="AO12" s="272" t="s">
        <v>485</v>
      </c>
      <c r="AP12" s="272" t="s">
        <v>485</v>
      </c>
      <c r="AQ12" s="273">
        <v>10</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61861</v>
      </c>
      <c r="AP13" s="272">
        <v>1179</v>
      </c>
      <c r="AQ13" s="273">
        <v>3257</v>
      </c>
      <c r="AR13" s="274">
        <v>-63.8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103521</v>
      </c>
      <c r="AP14" s="272">
        <v>1974</v>
      </c>
      <c r="AQ14" s="273">
        <v>1617</v>
      </c>
      <c r="AR14" s="274">
        <v>22.1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-23239</v>
      </c>
      <c r="AP15" s="272">
        <v>-443</v>
      </c>
      <c r="AQ15" s="273">
        <v>-3947</v>
      </c>
      <c r="AR15" s="274">
        <v>-88.8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3430128</v>
      </c>
      <c r="AP16" s="272">
        <v>65396</v>
      </c>
      <c r="AQ16" s="273">
        <v>80912</v>
      </c>
      <c r="AR16" s="274">
        <v>-19.2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6.41</v>
      </c>
      <c r="AP21" s="286">
        <v>6.71</v>
      </c>
      <c r="AQ21" s="287">
        <v>-0.3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93.8</v>
      </c>
      <c r="AP22" s="291">
        <v>98.3</v>
      </c>
      <c r="AQ22" s="292">
        <v>-4.5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601214</v>
      </c>
      <c r="AP32" s="300">
        <v>11462</v>
      </c>
      <c r="AQ32" s="301">
        <v>34344</v>
      </c>
      <c r="AR32" s="302">
        <v>-66.599999999999994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485</v>
      </c>
      <c r="AP34" s="300" t="s">
        <v>485</v>
      </c>
      <c r="AQ34" s="301">
        <v>3</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12390</v>
      </c>
      <c r="AP35" s="300">
        <v>236</v>
      </c>
      <c r="AQ35" s="301">
        <v>7806</v>
      </c>
      <c r="AR35" s="302">
        <v>-97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69547</v>
      </c>
      <c r="AP36" s="300">
        <v>1326</v>
      </c>
      <c r="AQ36" s="301">
        <v>1690</v>
      </c>
      <c r="AR36" s="302">
        <v>-21.5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v>2338</v>
      </c>
      <c r="AP37" s="300">
        <v>45</v>
      </c>
      <c r="AQ37" s="301">
        <v>666</v>
      </c>
      <c r="AR37" s="302">
        <v>-93.2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485</v>
      </c>
      <c r="AP38" s="303" t="s">
        <v>485</v>
      </c>
      <c r="AQ38" s="304">
        <v>3</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-15994</v>
      </c>
      <c r="AP39" s="300">
        <v>-305</v>
      </c>
      <c r="AQ39" s="301">
        <v>-5822</v>
      </c>
      <c r="AR39" s="302">
        <v>-94.8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-795913</v>
      </c>
      <c r="AP40" s="300">
        <v>-15174</v>
      </c>
      <c r="AQ40" s="301">
        <v>-26710</v>
      </c>
      <c r="AR40" s="302">
        <v>-43.2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-126418</v>
      </c>
      <c r="AP41" s="300">
        <v>-2410</v>
      </c>
      <c r="AQ41" s="301">
        <v>11979</v>
      </c>
      <c r="AR41" s="302">
        <v>-120.1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996919</v>
      </c>
      <c r="AN51" s="322">
        <v>19014</v>
      </c>
      <c r="AO51" s="323">
        <v>-20.5</v>
      </c>
      <c r="AP51" s="324">
        <v>45483</v>
      </c>
      <c r="AQ51" s="325">
        <v>-0.2</v>
      </c>
      <c r="AR51" s="326">
        <v>-20.3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450501</v>
      </c>
      <c r="AN52" s="330">
        <v>8592</v>
      </c>
      <c r="AO52" s="331">
        <v>-4.8</v>
      </c>
      <c r="AP52" s="332">
        <v>24241</v>
      </c>
      <c r="AQ52" s="333">
        <v>0.4</v>
      </c>
      <c r="AR52" s="334">
        <v>-5.2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1915483</v>
      </c>
      <c r="AN53" s="322">
        <v>36490</v>
      </c>
      <c r="AO53" s="323">
        <v>91.9</v>
      </c>
      <c r="AP53" s="324">
        <v>45945</v>
      </c>
      <c r="AQ53" s="325">
        <v>1</v>
      </c>
      <c r="AR53" s="326">
        <v>90.9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677504</v>
      </c>
      <c r="AN54" s="330">
        <v>12906</v>
      </c>
      <c r="AO54" s="331">
        <v>50.2</v>
      </c>
      <c r="AP54" s="332">
        <v>25180</v>
      </c>
      <c r="AQ54" s="333">
        <v>3.9</v>
      </c>
      <c r="AR54" s="334">
        <v>46.3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1180967</v>
      </c>
      <c r="AN55" s="322">
        <v>22538</v>
      </c>
      <c r="AO55" s="323">
        <v>-38.200000000000003</v>
      </c>
      <c r="AP55" s="324">
        <v>44475</v>
      </c>
      <c r="AQ55" s="325">
        <v>-3.2</v>
      </c>
      <c r="AR55" s="326">
        <v>-35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906270</v>
      </c>
      <c r="AN56" s="330">
        <v>17296</v>
      </c>
      <c r="AO56" s="331">
        <v>34</v>
      </c>
      <c r="AP56" s="332">
        <v>24780</v>
      </c>
      <c r="AQ56" s="333">
        <v>-1.6</v>
      </c>
      <c r="AR56" s="334">
        <v>35.6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2644934</v>
      </c>
      <c r="AN57" s="322">
        <v>50459</v>
      </c>
      <c r="AO57" s="323">
        <v>123.9</v>
      </c>
      <c r="AP57" s="324">
        <v>45982</v>
      </c>
      <c r="AQ57" s="325">
        <v>3.4</v>
      </c>
      <c r="AR57" s="326">
        <v>120.5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1958935</v>
      </c>
      <c r="AN58" s="330">
        <v>37371</v>
      </c>
      <c r="AO58" s="331">
        <v>116.1</v>
      </c>
      <c r="AP58" s="332">
        <v>25583</v>
      </c>
      <c r="AQ58" s="333">
        <v>3.2</v>
      </c>
      <c r="AR58" s="334">
        <v>112.9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3450767</v>
      </c>
      <c r="AN59" s="322">
        <v>65789</v>
      </c>
      <c r="AO59" s="323">
        <v>30.4</v>
      </c>
      <c r="AP59" s="324">
        <v>50538</v>
      </c>
      <c r="AQ59" s="325">
        <v>9.9</v>
      </c>
      <c r="AR59" s="326">
        <v>20.5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1384676</v>
      </c>
      <c r="AN60" s="330">
        <v>26399</v>
      </c>
      <c r="AO60" s="331">
        <v>-29.4</v>
      </c>
      <c r="AP60" s="332">
        <v>29053</v>
      </c>
      <c r="AQ60" s="333">
        <v>13.6</v>
      </c>
      <c r="AR60" s="334">
        <v>-43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2037814</v>
      </c>
      <c r="AN61" s="337">
        <v>38858</v>
      </c>
      <c r="AO61" s="338">
        <v>37.5</v>
      </c>
      <c r="AP61" s="339">
        <v>46485</v>
      </c>
      <c r="AQ61" s="340">
        <v>2.2000000000000002</v>
      </c>
      <c r="AR61" s="326">
        <v>35.299999999999997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1075577</v>
      </c>
      <c r="AN62" s="330">
        <v>20513</v>
      </c>
      <c r="AO62" s="331">
        <v>33.200000000000003</v>
      </c>
      <c r="AP62" s="332">
        <v>25767</v>
      </c>
      <c r="AQ62" s="333">
        <v>3.9</v>
      </c>
      <c r="AR62" s="334">
        <v>29.3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m9WmxU0wnFOZvSmJjW4eqrse+CAR9gKTuWwnWRmEk2XVBPB7Rdo660tIdreyZ3ZqL9LELFSVhY1z08hfF0FmFg==" saltValue="4l3dJEeewYRx/6hhI+V93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election activeCell="BJ42" sqref="BJ4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1" spans="125:125" ht="13.5" hidden="1" customHeight="1" x14ac:dyDescent="0.15">
      <c r="DU121" s="247"/>
    </row>
  </sheetData>
  <sheetProtection algorithmName="SHA-512" hashValue="Vk7isjmTHWLHhgVwMxBs390qBXhe6bhJFq+9ki9nT+NzEQKF6WgOD9ZBr1O7hS5w1KbVmS/VajfVjZiYWHRwCA==" saltValue="tcHcdzX5DwStmUxJL1TO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3" zoomScale="70" zoomScaleNormal="70" zoomScaleSheetLayoutView="55" workbookViewId="0">
      <selection activeCell="AG87" sqref="AG87"/>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5kDZ3RVJJ5PcJoCmVe3qj8DVYk1XtTYqAbCvLqAfJsDWorWNO75c/PVPDlxgnTquf5qgCVq61xYLGxkXcwpczg==" saltValue="1PZ0aBycFaHwnkZ6wpVK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47.89</v>
      </c>
      <c r="G47" s="12">
        <v>47.94</v>
      </c>
      <c r="H47" s="12">
        <v>49.65</v>
      </c>
      <c r="I47" s="12">
        <v>45.66</v>
      </c>
      <c r="J47" s="13">
        <v>45.25</v>
      </c>
    </row>
    <row r="48" spans="2:10" ht="57.75" customHeight="1" x14ac:dyDescent="0.15">
      <c r="B48" s="14"/>
      <c r="C48" s="1141" t="s">
        <v>4</v>
      </c>
      <c r="D48" s="1141"/>
      <c r="E48" s="1142"/>
      <c r="F48" s="15">
        <v>10.029999999999999</v>
      </c>
      <c r="G48" s="16">
        <v>10.17</v>
      </c>
      <c r="H48" s="16">
        <v>15.16</v>
      </c>
      <c r="I48" s="16">
        <v>11.6</v>
      </c>
      <c r="J48" s="17">
        <v>10.71</v>
      </c>
    </row>
    <row r="49" spans="2:10" ht="57.75" customHeight="1" thickBot="1" x14ac:dyDescent="0.2">
      <c r="B49" s="18"/>
      <c r="C49" s="1143" t="s">
        <v>5</v>
      </c>
      <c r="D49" s="1143"/>
      <c r="E49" s="1144"/>
      <c r="F49" s="19">
        <v>3.13</v>
      </c>
      <c r="G49" s="20">
        <v>3.99</v>
      </c>
      <c r="H49" s="20">
        <v>5.67</v>
      </c>
      <c r="I49" s="20" t="s">
        <v>528</v>
      </c>
      <c r="J49" s="21">
        <v>1.43</v>
      </c>
    </row>
    <row r="50" spans="2:10" x14ac:dyDescent="0.15"/>
  </sheetData>
  <sheetProtection algorithmName="SHA-512" hashValue="pZRTy+eBTAB4p9ORvew1VvkAK+itnRvmfMm2RZcAd24mpfsLlPCVpb/wsHc0d6Rb+rDXDpcKUPPq6p/daGk26Q==" saltValue="m4B8C2d4PO8F57nhxie5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髙橋 嘉人</cp:lastModifiedBy>
  <cp:lastPrinted>2026-03-10T23:22:24Z</cp:lastPrinted>
  <dcterms:created xsi:type="dcterms:W3CDTF">2026-02-23T04:37:14Z</dcterms:created>
  <dcterms:modified xsi:type="dcterms:W3CDTF">2026-03-13T07:31:06Z</dcterms:modified>
  <cp:category/>
</cp:coreProperties>
</file>