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omiyaoa-flsv\財政課\06 財務係一般\各種照会関係\R06文書（R6と名が付く、又はR6発生のファイル）\R70312〆 令和５年度財政状況資料集の作成・公表について\回答\"/>
    </mc:Choice>
  </mc:AlternateContent>
  <xr:revisionPtr revIDLastSave="0" documentId="13_ncr:1_{C9AE78CF-D688-45D1-8C43-66B8445DFC55}" xr6:coauthVersionLast="47" xr6:coauthVersionMax="47" xr10:uidLastSave="{00000000-0000-0000-0000-000000000000}"/>
  <bookViews>
    <workbookView xWindow="465" yWindow="210" windowWidth="20025" windowHeight="113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W42"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<sst xmlns="http://schemas.openxmlformats.org/spreadsheetml/2006/main" count="1092" uniqueCount="560">
  <si>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</si>
  <si>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</si>
  <si>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</si>
  <si>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</si>
  <si>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</si>
  <si>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</si>
  <si>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</si>
  <si>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</si>
  <si>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</si>
  <si>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</si>
  <si>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</si>
  <si>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</si>
  <si>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</si>
  <si>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</si>
  <si>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</si>
  <si>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</si>
  <si>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</si>
  <si>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</si>
  <si>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</si>
  <si>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</si>
  <si>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</si>
  <si>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</si>
  <si>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</si>
  <si>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</si>
  <si>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</si>
  <si>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</si>
  <si>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</si>
  <si>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</si>
  <si>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</si>
  <si>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</si>
  <si>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</si>
  <si>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</si>
  <si>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</si>
  <si>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</si>
  <si>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</si>
  <si>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</si>
  <si>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</si>
  <si>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</si>
  <si>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</si>
  <si>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</si>
  <si>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</si>
  <si>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</si>
  <si>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</si>
  <si>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</si>
  <si>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</si>
  <si>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</si>
  <si>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</si>
  <si>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</si>
  <si>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</si>
  <si>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</si>
  <si>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</si>
  <si>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</si>
  <si>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</si>
  <si>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</si>
  <si>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</si>
  <si>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</si>
  <si>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</si>
  <si>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</si>
  <si>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</si>
  <si>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</si>
  <si>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</si>
  <si>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</si>
  <si>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</si>
  <si>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</si>
  <si>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</si>
  <si>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</si>
  <si>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</si>
  <si>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</si>
  <si>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</si>
  <si>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</si>
  <si>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</si>
  <si>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</si>
  <si>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</si>
  <si>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</si>
  <si>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</si>
  <si>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</si>
  <si>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</si>
  <si>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</si>
  <si>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</si>
  <si>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</si>
  <si>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</si>
  <si>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</si>
  <si>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</si>
  <si>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</si>
  <si>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</si>
  <si>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</si>
  <si>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</si>
  <si>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</si>
  <si>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</si>
  <si>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</si>
  <si>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</si>
  <si>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</si>
  <si>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</si>
  <si>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</si>
  <si>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富谷市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</si>
  <si>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</si>
  <si>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</si>
  <si>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</si>
  <si>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</si>
  <si>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</si>
  <si>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</si>
  <si>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</si>
  <si>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</si>
  <si>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</si>
  <si>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</si>
  <si>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</si>
  <si>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</si>
  <si>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</si>
  <si>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</si>
  <si>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</si>
  <si>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</si>
  <si>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</si>
  <si>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</si>
  <si>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</si>
  <si>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</si>
  <si>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</si>
  <si>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</si>
  <si>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</si>
  <si>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</si>
  <si>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</si>
  <si>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</si>
  <si>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</si>
  <si>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</si>
  <si>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</si>
  <si>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</si>
  <si>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</si>
  <si>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</si>
  <si>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</si>
  <si>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</si>
  <si>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</si>
  <si>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</si>
  <si>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</si>
  <si>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</si>
  <si>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</si>
  <si>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</si>
  <si>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</si>
  <si>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</si>
  <si>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</si>
  <si>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</si>
  <si>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</si>
  <si>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</si>
  <si>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</si>
  <si>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</si>
  <si>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</si>
  <si>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</si>
  <si>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</si>
  <si>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</si>
  <si>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</si>
  <si>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</si>
  <si>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</si>
  <si>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</si>
  <si>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</si>
  <si>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</si>
  <si>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</si>
  <si>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</si>
  <si>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</si>
  <si>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</si>
  <si>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</si>
  <si>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</si>
  <si>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</si>
  <si>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</si>
  <si>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</si>
  <si>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</si>
  <si>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</si>
  <si>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</si>
  <si>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</si>
  <si>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</si>
  <si>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</si>
  <si>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</si>
  <si>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</si>
  <si>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</si>
  <si>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</si>
  <si>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</si>
  <si>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</si>
  <si>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</si>
  <si>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</si>
  <si>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</si>
  <si>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</si>
  <si>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</si>
  <si>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</si>
  <si>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</si>
  <si>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</si>
  <si>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</si>
  <si>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</si>
  <si>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</si>
  <si>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</si>
  <si>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</si>
  <si>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</si>
  <si>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</si>
  <si>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</si>
  <si>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</si>
  <si>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</si>
  <si>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</si>
  <si>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</si>
  <si>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</si>
  <si>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</si>
  <si>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</si>
  <si>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</si>
  <si>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</si>
  <si>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</si>
  <si>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</si>
  <si>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</si>
  <si>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宮城県富谷市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</si>
  <si>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</si>
  <si>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</si>
  <si>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</si>
  <si>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</si>
  <si>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</si>
  <si>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</si>
  <si>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</si>
  <si>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</si>
  <si>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</si>
  <si>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</si>
  <si>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</si>
  <si>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</si>
  <si>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</si>
  <si>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</si>
  <si>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</si>
  <si>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</si>
  <si>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</si>
  <si>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</si>
  <si>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</si>
  <si>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</si>
  <si>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</si>
  <si>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</si>
  <si>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</si>
  <si>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</si>
  <si>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</si>
  <si>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</si>
  <si>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</si>
  <si>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</si>
  <si>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</si>
  <si>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</si>
  <si>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</si>
  <si>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</si>
  <si>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</si>
  <si>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</si>
  <si>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</si>
  <si>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</si>
  <si>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</si>
  <si>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</si>
  <si>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</si>
  <si>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</si>
  <si>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</si>
  <si>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</si>
  <si>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</si>
  <si>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</si>
  <si>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</si>
  <si>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</si>
  <si>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</si>
  <si>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</si>
  <si>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</si>
  <si>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</si>
  <si>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</si>
  <si>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</si>
  <si>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</si>
  <si>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</si>
  <si>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</si>
  <si>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</si>
  <si>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</si>
  <si>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</si>
  <si>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</si>
  <si>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</si>
  <si>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</si>
  <si>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</si>
  <si>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</si>
  <si>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</si>
  <si>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</si>
  <si>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</si>
  <si>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</si>
  <si>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</si>
  <si>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</si>
  <si>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</si>
  <si>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</si>
  <si>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</si>
  <si>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</si>
  <si>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</si>
  <si>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</si>
  <si>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</si>
  <si>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</si>
  <si>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</si>
  <si>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</si>
  <si>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</si>
  <si>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</si>
  <si>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</si>
  <si>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</si>
  <si>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</si>
  <si>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</si>
  <si>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</si>
  <si>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</si>
  <si>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</si>
  <si>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</si>
  <si>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</si>
  <si>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</si>
  <si>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</si>
  <si>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</si>
  <si>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</si>
  <si>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</si>
  <si>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</si>
  <si>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</si>
  <si>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</si>
  <si>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</si>
  <si>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</si>
  <si>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</si>
  <si>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</si>
  <si>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</si>
  <si>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</si>
  <si>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</si>
  <si>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</si>
  <si>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</si>
  <si>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</si>
  <si>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</si>
  <si>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</si>
  <si>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</si>
  <si>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</si>
  <si>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</si>
  <si>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</si>
  <si>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</si>
  <si>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</si>
  <si>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</si>
  <si>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</si>
  <si>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</si>
  <si>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</si>
  <si>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</si>
  <si>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</si>
  <si>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</si>
  <si>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</si>
  <si>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</si>
  <si>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</si>
  <si>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</si>
  <si>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</si>
  <si>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</si>
  <si>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</si>
  <si>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</si>
  <si>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</si>
  <si>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</si>
  <si>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</si>
  <si>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</si>
  <si>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</si>
  <si>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</si>
  <si>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</si>
  <si>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</si>
  <si>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</si>
  <si>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</si>
  <si>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</si>
  <si>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</si>
  <si>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</si>
  <si>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</si>
  <si>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</si>
  <si>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</si>
  <si>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</si>
  <si>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</si>
  <si>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</si>
  <si>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宮城県富谷市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</si>
  <si>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</si>
  <si>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</si>
  <si>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</si>
  <si>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</si>
  <si>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</si>
  <si>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</si>
  <si>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</si>
  <si>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</si>
  <si>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</si>
  <si>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</si>
  <si>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</si>
  <si>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</si>
  <si>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</si>
  <si>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</si>
  <si>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</si>
  <si>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</si>
  <si>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</si>
  <si>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</si>
  <si>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</si>
  <si>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</si>
  <si>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富谷市市営墓地特別会計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</si>
  <si>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</si>
  <si>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</si>
  <si>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</si>
  <si>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</si>
  <si>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</si>
  <si>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</si>
  <si>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</si>
  <si>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</si>
  <si>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</si>
  <si>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</si>
  <si>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</si>
  <si>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</si>
  <si>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</si>
  <si>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富谷市国民健康保険特別会計</t>
    <phoneticPr fontId="5"/>
  </si>
  <si>
    <t>富谷市介護保険特別会計</t>
    <phoneticPr fontId="5"/>
  </si>
  <si>
    <t>富谷市後期高齢者医療特別会計</t>
    <phoneticPr fontId="5"/>
  </si>
  <si>
    <t>富谷市下水道事業会計</t>
    <phoneticPr fontId="5"/>
  </si>
  <si>
    <t>法適用企業</t>
    <phoneticPr fontId="5"/>
  </si>
  <si>
    <t>富谷市水道事業会計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</si>
  <si>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</si>
  <si>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</si>
  <si>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</si>
  <si>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</si>
  <si>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</si>
  <si>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</si>
  <si>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</si>
  <si>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</si>
  <si>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</si>
  <si>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</si>
  <si>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</si>
  <si>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</si>
  <si>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</si>
  <si>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</si>
  <si>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</si>
  <si>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</si>
  <si>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</si>
  <si>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</si>
  <si>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</si>
  <si>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</si>
  <si>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</si>
  <si>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</si>
  <si>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</si>
  <si>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</si>
  <si>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</si>
  <si>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</si>
  <si>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</si>
  <si>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</si>
  <si>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</si>
  <si>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</si>
  <si>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</si>
  <si>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</si>
  <si>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</si>
  <si>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</si>
  <si>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</si>
  <si>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</si>
  <si>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</si>
  <si>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</si>
  <si>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</si>
  <si>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</si>
  <si>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</si>
  <si>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</si>
  <si>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</si>
  <si>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</si>
  <si>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</si>
  <si>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</si>
  <si>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</si>
  <si>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</si>
  <si>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</si>
  <si>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</si>
  <si>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</si>
  <si>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</si>
  <si>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</si>
  <si>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</si>
  <si>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</si>
  <si>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</si>
  <si>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</si>
  <si>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</si>
  <si>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</si>
  <si>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</si>
  <si>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</si>
  <si>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</si>
  <si>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</si>
  <si>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</si>
  <si>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</si>
  <si>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</si>
  <si>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</si>
  <si>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</si>
  <si>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</si>
  <si>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</si>
  <si>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</si>
  <si>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</si>
  <si>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</si>
  <si>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</si>
  <si>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</si>
  <si>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</si>
  <si>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</si>
  <si>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</si>
  <si>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</si>
  <si>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</si>
  <si>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</si>
  <si>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</si>
  <si>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</si>
  <si>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</si>
  <si>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</si>
  <si>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</si>
  <si>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</si>
  <si>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</si>
  <si>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</si>
  <si>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</si>
  <si>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</si>
  <si>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</si>
  <si>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</si>
  <si>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</si>
  <si>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</si>
  <si>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</si>
  <si>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</si>
  <si>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</si>
  <si>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</si>
  <si>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</si>
  <si>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</si>
  <si>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</si>
  <si>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</si>
  <si>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</si>
  <si>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</si>
  <si>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</si>
  <si>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</si>
  <si>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</si>
  <si>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</si>
  <si>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</si>
  <si>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</si>
  <si>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</si>
  <si>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</si>
  <si>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</si>
  <si>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</si>
  <si>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</si>
  <si>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</si>
  <si>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</si>
  <si>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</si>
  <si>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</si>
  <si>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</si>
  <si>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</si>
  <si>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</si>
  <si>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</si>
  <si>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</si>
  <si>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</si>
  <si>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</si>
  <si>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</si>
  <si>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</si>
  <si>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</si>
  <si>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</si>
  <si>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</si>
  <si>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</si>
  <si>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</si>
  <si>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</si>
  <si>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6.76</t>
  </si>
  <si>
    <t>富谷市水道事業会計</t>
  </si>
  <si>
    <t>一般会計</t>
  </si>
  <si>
    <t>富谷市下水道事業会計</t>
  </si>
  <si>
    <t>富谷市介護保険特別会計</t>
  </si>
  <si>
    <t>富谷市国民健康保険特別会計</t>
  </si>
  <si>
    <t>富谷市後期高齢者医療特別会計</t>
  </si>
  <si>
    <t>富谷市市営墓地特別会計</t>
  </si>
  <si>
    <t>その他会計（赤字）</t>
  </si>
  <si>
    <t>その他会計（黒字）</t>
  </si>
  <si>
    <t>R01</t>
    <phoneticPr fontId="5"/>
  </si>
  <si>
    <t>R02</t>
    <phoneticPr fontId="5"/>
  </si>
  <si>
    <t>R03</t>
    <phoneticPr fontId="5"/>
  </si>
  <si>
    <t>R04</t>
    <phoneticPr fontId="5"/>
  </si>
  <si>
    <t>R05</t>
    <phoneticPr fontId="5"/>
  </si>
  <si>
    <t>-</t>
    <phoneticPr fontId="2"/>
  </si>
  <si>
    <t>黒川地域行政事務組合</t>
    <rPh sb="0" eb="2">
      <t>クロカワ</t>
    </rPh>
    <rPh sb="2" eb="4">
      <t>チイキ</t>
    </rPh>
    <rPh sb="4" eb="6">
      <t>ギョウセイ</t>
    </rPh>
    <rPh sb="6" eb="8">
      <t>ジム</t>
    </rPh>
    <rPh sb="8" eb="10">
      <t>クミアイ</t>
    </rPh>
    <phoneticPr fontId="2"/>
  </si>
  <si>
    <t>黒川地域行政事務組合：病院事業会計</t>
    <rPh sb="0" eb="2">
      <t>クロカワ</t>
    </rPh>
    <rPh sb="2" eb="4">
      <t>チイキ</t>
    </rPh>
    <rPh sb="4" eb="6">
      <t>ギョウセイ</t>
    </rPh>
    <rPh sb="6" eb="8">
      <t>ジム</t>
    </rPh>
    <rPh sb="8" eb="10">
      <t>クミアイ</t>
    </rPh>
    <rPh sb="11" eb="13">
      <t>ビョウイン</t>
    </rPh>
    <rPh sb="13" eb="15">
      <t>ジギョウ</t>
    </rPh>
    <rPh sb="15" eb="17">
      <t>カイケイ</t>
    </rPh>
    <phoneticPr fontId="2"/>
  </si>
  <si>
    <t>黒川地域行政事務組合：介護事業会計</t>
    <rPh sb="0" eb="10">
      <t>クロカワチイキギョウセイジムクミアイ</t>
    </rPh>
    <rPh sb="11" eb="13">
      <t>カイゴ</t>
    </rPh>
    <rPh sb="13" eb="15">
      <t>ジギョウ</t>
    </rPh>
    <rPh sb="15" eb="17">
      <t>カイケイ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</si>
  <si>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</si>
  <si>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1">
      <t>ショウボウ</t>
    </rPh>
    <rPh sb="11" eb="13">
      <t>ダンイン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</si>
  <si>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</si>
  <si>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吉田川流域溜池大和町外３市３ヶ町村組合</t>
    <rPh sb="0" eb="2">
      <t>ヨシダ</t>
    </rPh>
    <rPh sb="2" eb="3">
      <t>ガワ</t>
    </rPh>
    <rPh sb="3" eb="5">
      <t>リュウイキ</t>
    </rPh>
    <rPh sb="5" eb="7">
      <t>タメイケ</t>
    </rPh>
    <rPh sb="7" eb="9">
      <t>タイワ</t>
    </rPh>
    <rPh sb="9" eb="10">
      <t>チョウ</t>
    </rPh>
    <rPh sb="10" eb="11">
      <t>ホカ</t>
    </rPh>
    <rPh sb="12" eb="13">
      <t>シ</t>
    </rPh>
    <rPh sb="15" eb="17">
      <t>チョウソン</t>
    </rPh>
    <rPh sb="17" eb="19">
      <t>クミアイ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</si>
  <si>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</si>
  <si>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</si>
  <si>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ユーマイタウン施設整備基金</t>
    <rPh sb="7" eb="9">
      <t>シセツ</t>
    </rPh>
    <rPh sb="9" eb="11">
      <t>セイビ</t>
    </rPh>
    <rPh sb="11" eb="13">
      <t>キキン</t>
    </rPh>
    <phoneticPr fontId="5"/>
  </si>
  <si>
    <t>庁舎整備基金</t>
    <rPh sb="0" eb="2">
      <t>チョウシャ</t>
    </rPh>
    <rPh sb="2" eb="4">
      <t>セイビ</t>
    </rPh>
    <rPh sb="4" eb="6">
      <t>キキン</t>
    </rPh>
    <phoneticPr fontId="5"/>
  </si>
  <si>
    <t>ふるさと富谷創造基金</t>
    <rPh sb="4" eb="6">
      <t>トミヤ</t>
    </rPh>
    <rPh sb="6" eb="8">
      <t>ソウゾウ</t>
    </rPh>
    <rPh sb="8" eb="10">
      <t>キキン</t>
    </rPh>
    <phoneticPr fontId="5"/>
  </si>
  <si>
    <t>長寿社会福祉基金</t>
    <rPh sb="0" eb="2">
      <t>チョウジュ</t>
    </rPh>
    <rPh sb="2" eb="4">
      <t>シャカイ</t>
    </rPh>
    <rPh sb="4" eb="6">
      <t>フクシ</t>
    </rPh>
    <rPh sb="6" eb="8">
      <t>キキン</t>
    </rPh>
    <phoneticPr fontId="5"/>
  </si>
  <si>
    <t>市営墓地等管理運営基金</t>
    <rPh sb="0" eb="2">
      <t>シエイ</t>
    </rPh>
    <rPh sb="2" eb="4">
      <t>ボチ</t>
    </rPh>
    <rPh sb="4" eb="5">
      <t>トウ</t>
    </rPh>
    <rPh sb="5" eb="7">
      <t>カンリ</t>
    </rPh>
    <rPh sb="7" eb="11">
      <t>ウンエイキキン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</si>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</sst>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F5C3-4E7B-BCE6-6C74964E75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23911</c:v>
                </c:pt>
                <c:pt idx="1">
                  <c:v>19014</c:v>
                </c:pt>
                <c:pt idx="2">
                  <c:v>36490</c:v>
                </c:pt>
                <c:pt idx="3">
                  <c:v>22538</c:v>
                </c:pt>
                <c:pt idx="4">
                  <c:v>50459</c:v>
                </c:pt>
              </c:numCache>
            </c:numRef>
          </c:val>
          <c:smooth val="0"/>
          <c:extLst>
            <c:ext xmlns:c16="http://schemas.microsoft.com/office/drawing/2014/chart" uri="{C3380CC4-5D6E-409C-BE32-E72D297353CC}">
              <c16:uniqueId val="{00000001-F5C3-4E7B-BCE6-6C74964E75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7.72</c:v>
                </c:pt>
                <c:pt idx="1">
                  <c:v>10.029999999999999</c:v>
                </c:pt>
                <c:pt idx="2">
                  <c:v>10.17</c:v>
                </c:pt>
                <c:pt idx="3">
                  <c:v>15.16</c:v>
                </c:pt>
                <c:pt idx="4">
                  <c:v>11.6</c:v>
                </c:pt>
              </c:numCache>
            </c:numRef>
          </c:val>
          <c:extLst>
            <c:ext xmlns:c16="http://schemas.microsoft.com/office/drawing/2014/chart" uri="{C3380CC4-5D6E-409C-BE32-E72D297353CC}">
              <c16:uniqueId val="{00000000-9FB1-4FBE-869A-E8E7D7FC2C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49.32</c:v>
                </c:pt>
                <c:pt idx="1">
                  <c:v>47.89</c:v>
                </c:pt>
                <c:pt idx="2">
                  <c:v>47.94</c:v>
                </c:pt>
                <c:pt idx="3">
                  <c:v>49.65</c:v>
                </c:pt>
                <c:pt idx="4">
                  <c:v>45.66</c:v>
                </c:pt>
              </c:numCache>
            </c:numRef>
          </c:val>
          <c:extLst>
            <c:ext xmlns:c16="http://schemas.microsoft.com/office/drawing/2014/chart" uri="{C3380CC4-5D6E-409C-BE32-E72D297353CC}">
              <c16:uniqueId val="{00000001-9FB1-4FBE-869A-E8E7D7FC2C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7.14</c:v>
                </c:pt>
                <c:pt idx="1">
                  <c:v>3.13</c:v>
                </c:pt>
                <c:pt idx="2">
                  <c:v>3.99</c:v>
                </c:pt>
                <c:pt idx="3">
                  <c:v>5.67</c:v>
                </c:pt>
                <c:pt idx="4">
                  <c:v>-6.76</c:v>
                </c:pt>
              </c:numCache>
            </c:numRef>
          </c:val>
          <c:smooth val="0"/>
          <c:extLst>
            <c:ext xmlns:c16="http://schemas.microsoft.com/office/drawing/2014/chart" uri="{C3380CC4-5D6E-409C-BE32-E72D297353CC}">
              <c16:uniqueId val="{00000002-9FB1-4FBE-869A-E8E7D7FC2C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BE8-4639-A4CA-E29241AB0D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E8-4639-A4CA-E29241AB0D2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BE8-4639-A4CA-E29241AB0D24}"/>
            </c:ext>
          </c:extLst>
        </c:ser>
        <c:ser>
          <c:idx val="3"/>
          <c:order val="3"/>
          <c:tx>
            <c:strRef>
              <c:f>データシート!$A$30</c:f>
              <c:strCache>
                <c:ptCount val="1"/>
                <c:pt idx="0">
                  <c:v>富谷市市営墓地特別会計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6BE8-4639-A4CA-E29241AB0D24}"/>
            </c:ext>
          </c:extLst>
        </c:ser>
        <c:ser>
          <c:idx val="4"/>
          <c:order val="4"/>
          <c:tx>
            <c:strRef>
              <c:f>データシート!$A$31</c:f>
              <c:strCache>
                <c:ptCount val="1"/>
                <c:pt idx="0">
                  <c:v>富谷市後期高齢者医療特別会計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0.09</c:v>
                </c:pt>
                <c:pt idx="4">
                  <c:v>#N/A</c:v>
                </c:pt>
                <c:pt idx="5">
                  <c:v>0.08</c:v>
                </c:pt>
                <c:pt idx="6">
                  <c:v>#N/A</c:v>
                </c:pt>
                <c:pt idx="7">
                  <c:v>0.1</c:v>
                </c:pt>
                <c:pt idx="8">
                  <c:v>#N/A</c:v>
                </c:pt>
                <c:pt idx="9">
                  <c:v>0.11</c:v>
                </c:pt>
              </c:numCache>
            </c:numRef>
          </c:val>
          <c:extLst>
            <c:ext xmlns:c16="http://schemas.microsoft.com/office/drawing/2014/chart" uri="{C3380CC4-5D6E-409C-BE32-E72D297353CC}">
              <c16:uniqueId val="{00000004-6BE8-4639-A4CA-E29241AB0D24}"/>
            </c:ext>
          </c:extLst>
        </c:ser>
        <c:ser>
          <c:idx val="5"/>
          <c:order val="5"/>
          <c:tx>
            <c:strRef>
              <c:f>データシート!$A$32</c:f>
              <c:strCache>
                <c:ptCount val="1"/>
                <c:pt idx="0">
                  <c:v>富谷市国民健康保険特別会計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0.36</c:v>
                </c:pt>
                <c:pt idx="2">
                  <c:v>#N/A</c:v>
                </c:pt>
                <c:pt idx="3">
                  <c:v>0.27</c:v>
                </c:pt>
                <c:pt idx="4">
                  <c:v>#N/A</c:v>
                </c:pt>
                <c:pt idx="5">
                  <c:v>0.56000000000000005</c:v>
                </c:pt>
                <c:pt idx="6">
                  <c:v>#N/A</c:v>
                </c:pt>
                <c:pt idx="7">
                  <c:v>0.36</c:v>
                </c:pt>
                <c:pt idx="8">
                  <c:v>#N/A</c:v>
                </c:pt>
                <c:pt idx="9">
                  <c:v>0.3</c:v>
                </c:pt>
              </c:numCache>
            </c:numRef>
          </c:val>
          <c:extLst>
            <c:ext xmlns:c16="http://schemas.microsoft.com/office/drawing/2014/chart" uri="{C3380CC4-5D6E-409C-BE32-E72D297353CC}">
              <c16:uniqueId val="{00000005-6BE8-4639-A4CA-E29241AB0D24}"/>
            </c:ext>
          </c:extLst>
        </c:ser>
        <c:ser>
          <c:idx val="6"/>
          <c:order val="6"/>
          <c:tx>
            <c:strRef>
              <c:f>データシート!$A$33</c:f>
              <c:strCache>
                <c:ptCount val="1"/>
                <c:pt idx="0">
                  <c:v>富谷市介護保険特別会計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c:v>
                </c:pt>
                <c:pt idx="2">
                  <c:v>#N/A</c:v>
                </c:pt>
                <c:pt idx="3">
                  <c:v>1.57</c:v>
                </c:pt>
                <c:pt idx="4">
                  <c:v>#N/A</c:v>
                </c:pt>
                <c:pt idx="5">
                  <c:v>1.34</c:v>
                </c:pt>
                <c:pt idx="6">
                  <c:v>#N/A</c:v>
                </c:pt>
                <c:pt idx="7">
                  <c:v>1.82</c:v>
                </c:pt>
                <c:pt idx="8">
                  <c:v>#N/A</c:v>
                </c:pt>
                <c:pt idx="9">
                  <c:v>1.29</c:v>
                </c:pt>
              </c:numCache>
            </c:numRef>
          </c:val>
          <c:extLst>
            <c:ext xmlns:c16="http://schemas.microsoft.com/office/drawing/2014/chart" uri="{C3380CC4-5D6E-409C-BE32-E72D297353CC}">
              <c16:uniqueId val="{00000006-6BE8-4639-A4CA-E29241AB0D24}"/>
            </c:ext>
          </c:extLst>
        </c:ser>
        <c:ser>
          <c:idx val="7"/>
          <c:order val="7"/>
          <c:tx>
            <c:strRef>
              <c:f>データシート!$A$34</c:f>
              <c:strCache>
                <c:ptCount val="1"/>
                <c:pt idx="0">
                  <c:v>富谷市下水道事業会計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0.55000000000000004</c:v>
                </c:pt>
                <c:pt idx="4">
                  <c:v>#N/A</c:v>
                </c:pt>
                <c:pt idx="5">
                  <c:v>0.65</c:v>
                </c:pt>
                <c:pt idx="6">
                  <c:v>#N/A</c:v>
                </c:pt>
                <c:pt idx="7">
                  <c:v>1.1100000000000001</c:v>
                </c:pt>
                <c:pt idx="8">
                  <c:v>#N/A</c:v>
                </c:pt>
                <c:pt idx="9">
                  <c:v>1.87</c:v>
                </c:pt>
              </c:numCache>
            </c:numRef>
          </c:val>
          <c:extLst>
            <c:ext xmlns:c16="http://schemas.microsoft.com/office/drawing/2014/chart" uri="{C3380CC4-5D6E-409C-BE32-E72D297353CC}">
              <c16:uniqueId val="{00000007-6BE8-4639-A4CA-E29241AB0D2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7.71</c:v>
                </c:pt>
                <c:pt idx="2">
                  <c:v>#N/A</c:v>
                </c:pt>
                <c:pt idx="3">
                  <c:v>10.02</c:v>
                </c:pt>
                <c:pt idx="4">
                  <c:v>#N/A</c:v>
                </c:pt>
                <c:pt idx="5">
                  <c:v>10.16</c:v>
                </c:pt>
                <c:pt idx="6">
                  <c:v>#N/A</c:v>
                </c:pt>
                <c:pt idx="7">
                  <c:v>15.16</c:v>
                </c:pt>
                <c:pt idx="8">
                  <c:v>#N/A</c:v>
                </c:pt>
                <c:pt idx="9">
                  <c:v>11.59</c:v>
                </c:pt>
              </c:numCache>
            </c:numRef>
          </c:val>
          <c:extLst>
            <c:ext xmlns:c16="http://schemas.microsoft.com/office/drawing/2014/chart" uri="{C3380CC4-5D6E-409C-BE32-E72D297353CC}">
              <c16:uniqueId val="{00000008-6BE8-4639-A4CA-E29241AB0D24}"/>
            </c:ext>
          </c:extLst>
        </c:ser>
        <c:ser>
          <c:idx val="9"/>
          <c:order val="9"/>
          <c:tx>
            <c:strRef>
              <c:f>データシート!$A$36</c:f>
              <c:strCache>
                <c:ptCount val="1"/>
                <c:pt idx="0">
                  <c:v>富谷市水道事業会計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17.149999999999999</c:v>
                </c:pt>
                <c:pt idx="2">
                  <c:v>#N/A</c:v>
                </c:pt>
                <c:pt idx="3">
                  <c:v>18.22</c:v>
                </c:pt>
                <c:pt idx="4">
                  <c:v>#N/A</c:v>
                </c:pt>
                <c:pt idx="5">
                  <c:v>17.809999999999999</c:v>
                </c:pt>
                <c:pt idx="6">
                  <c:v>#N/A</c:v>
                </c:pt>
                <c:pt idx="7">
                  <c:v>20.100000000000001</c:v>
                </c:pt>
                <c:pt idx="8">
                  <c:v>#N/A</c:v>
                </c:pt>
                <c:pt idx="9">
                  <c:v>17.77</c:v>
                </c:pt>
              </c:numCache>
            </c:numRef>
          </c:val>
          <c:extLst>
            <c:ext xmlns:c16="http://schemas.microsoft.com/office/drawing/2014/chart" uri="{C3380CC4-5D6E-409C-BE32-E72D297353CC}">
              <c16:uniqueId val="{00000009-6BE8-4639-A4CA-E29241AB0D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849</c:v>
                </c:pt>
                <c:pt idx="5">
                  <c:v>828</c:v>
                </c:pt>
                <c:pt idx="8">
                  <c:v>833</c:v>
                </c:pt>
                <c:pt idx="11">
                  <c:v>849</c:v>
                </c:pt>
                <c:pt idx="14">
                  <c:v>859</c:v>
                </c:pt>
              </c:numCache>
            </c:numRef>
          </c:val>
          <c:extLst>
            <c:ext xmlns:c16="http://schemas.microsoft.com/office/drawing/2014/chart" uri="{C3380CC4-5D6E-409C-BE32-E72D297353CC}">
              <c16:uniqueId val="{00000000-872C-4605-AAFF-CEEEA0FBC7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2C-4605-AAFF-CEEEA0FBC7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4</c:v>
                </c:pt>
                <c:pt idx="6">
                  <c:v>2</c:v>
                </c:pt>
                <c:pt idx="9">
                  <c:v>10</c:v>
                </c:pt>
                <c:pt idx="12">
                  <c:v>4</c:v>
                </c:pt>
              </c:numCache>
            </c:numRef>
          </c:val>
          <c:extLst>
            <c:ext xmlns:c16="http://schemas.microsoft.com/office/drawing/2014/chart" uri="{C3380CC4-5D6E-409C-BE32-E72D297353CC}">
              <c16:uniqueId val="{00000002-872C-4605-AAFF-CEEEA0FBC7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57</c:v>
                </c:pt>
                <c:pt idx="3">
                  <c:v>51</c:v>
                </c:pt>
                <c:pt idx="6">
                  <c:v>46</c:v>
                </c:pt>
                <c:pt idx="9">
                  <c:v>45</c:v>
                </c:pt>
                <c:pt idx="12">
                  <c:v>63</c:v>
                </c:pt>
              </c:numCache>
            </c:numRef>
          </c:val>
          <c:extLst>
            <c:ext xmlns:c16="http://schemas.microsoft.com/office/drawing/2014/chart" uri="{C3380CC4-5D6E-409C-BE32-E72D297353CC}">
              <c16:uniqueId val="{00000003-872C-4605-AAFF-CEEEA0FBC7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103</c:v>
                </c:pt>
                <c:pt idx="3">
                  <c:v>70</c:v>
                </c:pt>
                <c:pt idx="6">
                  <c:v>57</c:v>
                </c:pt>
                <c:pt idx="9">
                  <c:v>26</c:v>
                </c:pt>
                <c:pt idx="12">
                  <c:v>14</c:v>
                </c:pt>
              </c:numCache>
            </c:numRef>
          </c:val>
          <c:extLst>
            <c:ext xmlns:c16="http://schemas.microsoft.com/office/drawing/2014/chart" uri="{C3380CC4-5D6E-409C-BE32-E72D297353CC}">
              <c16:uniqueId val="{00000004-872C-4605-AAFF-CEEEA0FBC7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2C-4605-AAFF-CEEEA0FBC7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2C-4605-AAFF-CEEEA0FBC7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504</c:v>
                </c:pt>
                <c:pt idx="3">
                  <c:v>469</c:v>
                </c:pt>
                <c:pt idx="6">
                  <c:v>501</c:v>
                </c:pt>
                <c:pt idx="9">
                  <c:v>567</c:v>
                </c:pt>
                <c:pt idx="12">
                  <c:v>620</c:v>
                </c:pt>
              </c:numCache>
            </c:numRef>
          </c:val>
          <c:extLst>
            <c:ext xmlns:c16="http://schemas.microsoft.com/office/drawing/2014/chart" uri="{C3380CC4-5D6E-409C-BE32-E72D297353CC}">
              <c16:uniqueId val="{00000007-872C-4605-AAFF-CEEEA0FBC7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-181</c:v>
                </c:pt>
                <c:pt idx="2">
                  <c:v>#N/A</c:v>
                </c:pt>
                <c:pt idx="3">
                  <c:v>#N/A</c:v>
                </c:pt>
                <c:pt idx="4">
                  <c:v>-234</c:v>
                </c:pt>
                <c:pt idx="5">
                  <c:v>#N/A</c:v>
                </c:pt>
                <c:pt idx="6">
                  <c:v>#N/A</c:v>
                </c:pt>
                <c:pt idx="7">
                  <c:v>-227</c:v>
                </c:pt>
                <c:pt idx="8">
                  <c:v>#N/A</c:v>
                </c:pt>
                <c:pt idx="9">
                  <c:v>#N/A</c:v>
                </c:pt>
                <c:pt idx="10">
                  <c:v>-201</c:v>
                </c:pt>
                <c:pt idx="11">
                  <c:v>#N/A</c:v>
                </c:pt>
                <c:pt idx="12">
                  <c:v>#N/A</c:v>
                </c:pt>
                <c:pt idx="13">
                  <c:v>-158</c:v>
                </c:pt>
                <c:pt idx="14">
                  <c:v>#N/A</c:v>
                </c:pt>
              </c:numCache>
            </c:numRef>
          </c:val>
          <c:smooth val="0"/>
          <c:extLst>
            <c:ext xmlns:c16="http://schemas.microsoft.com/office/drawing/2014/chart" uri="{C3380CC4-5D6E-409C-BE32-E72D297353CC}">
              <c16:uniqueId val="{00000008-872C-4605-AAFF-CEEEA0FBC7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9486</c:v>
                </c:pt>
                <c:pt idx="5">
                  <c:v>9585</c:v>
                </c:pt>
                <c:pt idx="8">
                  <c:v>9810</c:v>
                </c:pt>
                <c:pt idx="11">
                  <c:v>9522</c:v>
                </c:pt>
                <c:pt idx="14">
                  <c:v>9166</c:v>
                </c:pt>
              </c:numCache>
            </c:numRef>
          </c:val>
          <c:extLst>
            <c:ext xmlns:c16="http://schemas.microsoft.com/office/drawing/2014/chart" uri="{C3380CC4-5D6E-409C-BE32-E72D297353CC}">
              <c16:uniqueId val="{00000000-BC88-47E7-8756-F6706450CC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122</c:v>
                </c:pt>
                <c:pt idx="5">
                  <c:v>113</c:v>
                </c:pt>
                <c:pt idx="8">
                  <c:v>99</c:v>
                </c:pt>
                <c:pt idx="11">
                  <c:v>84</c:v>
                </c:pt>
                <c:pt idx="14">
                  <c:v>68</c:v>
                </c:pt>
              </c:numCache>
            </c:numRef>
          </c:val>
          <c:extLst>
            <c:ext xmlns:c16="http://schemas.microsoft.com/office/drawing/2014/chart" uri="{C3380CC4-5D6E-409C-BE32-E72D297353CC}">
              <c16:uniqueId val="{00000001-BC88-47E7-8756-F6706450CC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9437</c:v>
                </c:pt>
                <c:pt idx="5">
                  <c:v>9487</c:v>
                </c:pt>
                <c:pt idx="8">
                  <c:v>9869</c:v>
                </c:pt>
                <c:pt idx="11">
                  <c:v>9913</c:v>
                </c:pt>
                <c:pt idx="14">
                  <c:v>11061</c:v>
                </c:pt>
              </c:numCache>
            </c:numRef>
          </c:val>
          <c:extLst>
            <c:ext xmlns:c16="http://schemas.microsoft.com/office/drawing/2014/chart" uri="{C3380CC4-5D6E-409C-BE32-E72D297353CC}">
              <c16:uniqueId val="{00000002-BC88-47E7-8756-F6706450CC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88-47E7-8756-F6706450CC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88-47E7-8756-F6706450CC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88-47E7-8756-F6706450CC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171</c:v>
                </c:pt>
                <c:pt idx="6">
                  <c:v>294</c:v>
                </c:pt>
                <c:pt idx="9">
                  <c:v>417</c:v>
                </c:pt>
                <c:pt idx="12">
                  <c:v>509</c:v>
                </c:pt>
              </c:numCache>
            </c:numRef>
          </c:val>
          <c:extLst>
            <c:ext xmlns:c16="http://schemas.microsoft.com/office/drawing/2014/chart" uri="{C3380CC4-5D6E-409C-BE32-E72D297353CC}">
              <c16:uniqueId val="{00000006-BC88-47E7-8756-F6706450CC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293</c:v>
                </c:pt>
                <c:pt idx="3">
                  <c:v>247</c:v>
                </c:pt>
                <c:pt idx="6">
                  <c:v>242</c:v>
                </c:pt>
                <c:pt idx="9">
                  <c:v>391</c:v>
                </c:pt>
                <c:pt idx="12">
                  <c:v>368</c:v>
                </c:pt>
              </c:numCache>
            </c:numRef>
          </c:val>
          <c:extLst>
            <c:ext xmlns:c16="http://schemas.microsoft.com/office/drawing/2014/chart" uri="{C3380CC4-5D6E-409C-BE32-E72D297353CC}">
              <c16:uniqueId val="{00000007-BC88-47E7-8756-F6706450CC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496</c:v>
                </c:pt>
                <c:pt idx="3">
                  <c:v>381</c:v>
                </c:pt>
                <c:pt idx="6">
                  <c:v>296</c:v>
                </c:pt>
                <c:pt idx="9">
                  <c:v>239</c:v>
                </c:pt>
                <c:pt idx="12">
                  <c:v>185</c:v>
                </c:pt>
              </c:numCache>
            </c:numRef>
          </c:val>
          <c:extLst>
            <c:ext xmlns:c16="http://schemas.microsoft.com/office/drawing/2014/chart" uri="{C3380CC4-5D6E-409C-BE32-E72D297353CC}">
              <c16:uniqueId val="{00000008-BC88-47E7-8756-F6706450CC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C88-47E7-8756-F6706450CC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6090</c:v>
                </c:pt>
                <c:pt idx="3">
                  <c:v>6218</c:v>
                </c:pt>
                <c:pt idx="6">
                  <c:v>6209</c:v>
                </c:pt>
                <c:pt idx="9">
                  <c:v>6211</c:v>
                </c:pt>
                <c:pt idx="12">
                  <c:v>6547</c:v>
                </c:pt>
              </c:numCache>
            </c:numRef>
          </c:val>
          <c:extLst>
            <c:ext xmlns:c16="http://schemas.microsoft.com/office/drawing/2014/chart" uri="{C3380CC4-5D6E-409C-BE32-E72D297353CC}">
              <c16:uniqueId val="{0000000A-BC88-47E7-8756-F6706450CC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88-47E7-8756-F6706450CC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4954</c:v>
                </c:pt>
                <c:pt idx="1">
                  <c:v>5041</c:v>
                </c:pt>
                <c:pt idx="2">
                  <c:v>4693</c:v>
                </c:pt>
              </c:numCache>
            </c:numRef>
          </c:val>
          <c:extLst>
            <c:ext xmlns:c16="http://schemas.microsoft.com/office/drawing/2014/chart" uri="{C3380CC4-5D6E-409C-BE32-E72D297353CC}">
              <c16:uniqueId val="{00000000-B1E6-4A2D-85E1-C1D8035211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B1E6-4A2D-85E1-C1D8035211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2642</c:v>
                </c:pt>
                <c:pt idx="1">
                  <c:v>2568</c:v>
                </c:pt>
                <c:pt idx="2">
                  <c:v>2492</c:v>
                </c:pt>
              </c:numCache>
            </c:numRef>
          </c:val>
          <c:extLst>
            <c:ext xmlns:c16="http://schemas.microsoft.com/office/drawing/2014/chart" uri="{C3380CC4-5D6E-409C-BE32-E72D297353CC}">
              <c16:uniqueId val="{00000002-B1E6-4A2D-85E1-C1D8035211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52,418
52,184
49.18
20,968,004
18,642,082
1,192,462
10,277,514
6,588,337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地方税（主に市民税や固定資産税）の増により、基準財政収入額が増加したものの、臨時財政対策債振替相当額の減などにより、基準財政需要額も増えたため、令和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年度単年度の財政力指数は令和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年度単年度の指数と同じ</a:t>
          </a:r>
          <a:r>
            <a:rPr kumimoji="1" lang="en-US" altLang="ja-JP" sz="1200">
              <a:latin typeface="ＭＳ Ｐゴシック" panose="020B0600070205080204" pitchFamily="50" charset="-128"/>
              <a:ea typeface="ＭＳ Ｐゴシック" panose="020B0600070205080204" pitchFamily="50" charset="-128"/>
            </a:rPr>
            <a:t>0.76</a:t>
          </a:r>
          <a:r>
            <a:rPr kumimoji="1" lang="ja-JP" altLang="en-US" sz="1200">
              <a:latin typeface="ＭＳ Ｐゴシック" panose="020B0600070205080204" pitchFamily="50" charset="-128"/>
              <a:ea typeface="ＭＳ Ｐゴシック" panose="020B0600070205080204" pitchFamily="50" charset="-128"/>
            </a:rPr>
            <a:t>となった。これにより、令和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年連続して単年度の指数は</a:t>
          </a:r>
          <a:r>
            <a:rPr kumimoji="1" lang="en-US" altLang="ja-JP" sz="1200">
              <a:latin typeface="ＭＳ Ｐゴシック" panose="020B0600070205080204" pitchFamily="50" charset="-128"/>
              <a:ea typeface="ＭＳ Ｐゴシック" panose="020B0600070205080204" pitchFamily="50" charset="-128"/>
            </a:rPr>
            <a:t>0.76</a:t>
          </a:r>
          <a:r>
            <a:rPr kumimoji="1" lang="ja-JP" altLang="en-US" sz="1200">
              <a:latin typeface="ＭＳ Ｐゴシック" panose="020B0600070205080204" pitchFamily="50" charset="-128"/>
              <a:ea typeface="ＭＳ Ｐゴシック" panose="020B0600070205080204" pitchFamily="50" charset="-128"/>
            </a:rPr>
            <a:t>となり、令和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年度の単年度指数（</a:t>
          </a:r>
          <a:r>
            <a:rPr kumimoji="1" lang="en-US" altLang="ja-JP" sz="1200">
              <a:latin typeface="ＭＳ Ｐゴシック" panose="020B0600070205080204" pitchFamily="50" charset="-128"/>
              <a:ea typeface="ＭＳ Ｐゴシック" panose="020B0600070205080204" pitchFamily="50" charset="-128"/>
            </a:rPr>
            <a:t>0.83</a:t>
          </a:r>
          <a:r>
            <a:rPr kumimoji="1" lang="ja-JP" altLang="en-US" sz="1200">
              <a:latin typeface="ＭＳ Ｐゴシック" panose="020B0600070205080204" pitchFamily="50" charset="-128"/>
              <a:ea typeface="ＭＳ Ｐゴシック" panose="020B0600070205080204" pitchFamily="50" charset="-128"/>
            </a:rPr>
            <a:t>）より下がったため、</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か年平均を取る財政力指数の値も、昨年度より</a:t>
          </a:r>
          <a:r>
            <a:rPr kumimoji="1" lang="en-US" altLang="ja-JP" sz="1200">
              <a:latin typeface="ＭＳ Ｐゴシック" panose="020B0600070205080204" pitchFamily="50" charset="-128"/>
              <a:ea typeface="ＭＳ Ｐゴシック" panose="020B0600070205080204" pitchFamily="50" charset="-128"/>
            </a:rPr>
            <a:t>0.02</a:t>
          </a:r>
          <a:r>
            <a:rPr kumimoji="1" lang="ja-JP" altLang="en-US" sz="1200">
              <a:latin typeface="ＭＳ Ｐゴシック" panose="020B0600070205080204" pitchFamily="50" charset="-128"/>
              <a:ea typeface="ＭＳ Ｐゴシック" panose="020B0600070205080204" pitchFamily="50" charset="-128"/>
            </a:rPr>
            <a:t>ポイント下がる</a:t>
          </a:r>
          <a:r>
            <a:rPr kumimoji="1" lang="en-US" altLang="ja-JP" sz="1200">
              <a:latin typeface="ＭＳ Ｐゴシック" panose="020B0600070205080204" pitchFamily="50" charset="-128"/>
              <a:ea typeface="ＭＳ Ｐゴシック" panose="020B0600070205080204" pitchFamily="50" charset="-128"/>
            </a:rPr>
            <a:t>0.76</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今後も引き続き、歳入確保に努めるとともに、更なる歳出削減に取組み、財政基盤の強化を図っていく。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648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106892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66675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経常収支比率は昨年度より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ポイント上昇し、類似団体平均値を上回る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れは、地方税や普通交付税の増により、経常一般財源の歳入が前年度より増加したものの、公債費や子ども医療費助成などによる扶助費の増のほか、給食センターや学校、公民館の維持管理費に伴う物件費および維持補修費の増による影響で、経常一般財源の歳出が歳入を上回る増加となった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富谷市行政改革基本方針に基づく行政改革により、今後も一層、事務事業の見直しを進め、経常経費の削減に努める。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126746</xdr:rowOff>
    </xdr:from>
    <xdr:to>
      <xdr:col>23</xdr:col>
      <xdr:colOff>133350</xdr:colOff>
      <xdr:row>62</xdr:row>
      <xdr:rowOff>140970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13746"/>
          <a:ext cx="8382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126746</xdr:rowOff>
    </xdr:from>
    <xdr:to>
      <xdr:col>19</xdr:col>
      <xdr:colOff>133350</xdr:colOff>
      <xdr:row>61</xdr:row>
      <xdr:rowOff>46990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1374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62</xdr:row>
      <xdr:rowOff>5842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0544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133858</xdr:rowOff>
    </xdr:from>
    <xdr:to>
      <xdr:col>11</xdr:col>
      <xdr:colOff>31750</xdr:colOff>
      <xdr:row>62</xdr:row>
      <xdr:rowOff>5842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923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75946</xdr:rowOff>
    </xdr:from>
    <xdr:to>
      <xdr:col>19</xdr:col>
      <xdr:colOff>184150</xdr:colOff>
      <xdr:row>61</xdr:row>
      <xdr:rowOff>6096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16273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3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82567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126492</xdr:rowOff>
    </xdr:from>
    <xdr:to>
      <xdr:col>11</xdr:col>
      <xdr:colOff>82550</xdr:colOff>
      <xdr:row>62</xdr:row>
      <xdr:rowOff>56642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等決算額は、類似団体平均値を下回っているものの、昨年度と比較し微増となった。主な要因は維持補修費であり、なかでも市道維持管理事業における市道修繕の委託料や舗装補修工事費の増によるものが大きい。また、老朽化が進む学校や公民館の維持管理事業における施設修繕費の増も影響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人件費については、引き続き適正な定員管理を行うとともに、物件費および維持補修費については、富谷市公共施設等総合管理計画による適切な維持管理を推進し、歳出削減に努める。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108344</xdr:rowOff>
    </xdr:from>
    <xdr:to>
      <xdr:col>23</xdr:col>
      <xdr:colOff>133350</xdr:colOff>
      <xdr:row>82</xdr:row>
      <xdr:rowOff>126470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67244"/>
          <a:ext cx="838200" cy="1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108159</xdr:rowOff>
    </xdr:from>
    <xdr:to>
      <xdr:col>19</xdr:col>
      <xdr:colOff>133350</xdr:colOff>
      <xdr:row>82</xdr:row>
      <xdr:rowOff>108344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67059"/>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50904</xdr:rowOff>
    </xdr:from>
    <xdr:to>
      <xdr:col>15</xdr:col>
      <xdr:colOff>82550</xdr:colOff>
      <xdr:row>82</xdr:row>
      <xdr:rowOff>108159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09804"/>
          <a:ext cx="889000" cy="5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81666</xdr:rowOff>
    </xdr:from>
    <xdr:to>
      <xdr:col>11</xdr:col>
      <xdr:colOff>31750</xdr:colOff>
      <xdr:row>82</xdr:row>
      <xdr:rowOff>50904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69116"/>
          <a:ext cx="889000" cy="14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75670</xdr:rowOff>
    </xdr:from>
    <xdr:to>
      <xdr:col>23</xdr:col>
      <xdr:colOff>184150</xdr:colOff>
      <xdr:row>83</xdr:row>
      <xdr:rowOff>5820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92197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7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57544</xdr:rowOff>
    </xdr:from>
    <xdr:to>
      <xdr:col>19</xdr:col>
      <xdr:colOff>184150</xdr:colOff>
      <xdr:row>82</xdr:row>
      <xdr:rowOff>159144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1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169321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85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57359</xdr:rowOff>
    </xdr:from>
    <xdr:to>
      <xdr:col>15</xdr:col>
      <xdr:colOff>133350</xdr:colOff>
      <xdr:row>82</xdr:row>
      <xdr:rowOff>158959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1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169136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8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104</xdr:rowOff>
    </xdr:from>
    <xdr:to>
      <xdr:col>11</xdr:col>
      <xdr:colOff>82550</xdr:colOff>
      <xdr:row>82</xdr:row>
      <xdr:rowOff>101704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2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30866</xdr:rowOff>
    </xdr:from>
    <xdr:to>
      <xdr:col>7</xdr:col>
      <xdr:colOff>31750</xdr:colOff>
      <xdr:row>81</xdr:row>
      <xdr:rowOff>132466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142643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依然として類似団体の中では最低水準にあるものの、指数は増加傾向にある。</a:t>
          </a:r>
        </a:p>
        <a:p>
          <a:r>
            <a:rPr kumimoji="1" lang="ja-JP" altLang="en-US" sz="1200">
              <a:latin typeface="ＭＳ Ｐゴシック" panose="020B0600070205080204" pitchFamily="50" charset="-128"/>
              <a:ea typeface="ＭＳ Ｐゴシック" panose="020B0600070205080204" pitchFamily="50" charset="-128"/>
            </a:rPr>
            <a:t>　今後も能力及び業績に基づく人事評価結果を給与や賞与、昇給・昇格へ反映させ、職員のモチベーション向上を図りながら、適正な給与支給に努める。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97064</xdr:rowOff>
    </xdr:from>
    <xdr:to>
      <xdr:col>81</xdr:col>
      <xdr:colOff>44450</xdr:colOff>
      <xdr:row>90</xdr:row>
      <xdr:rowOff>53521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84514"/>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25598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5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53521</xdr:rowOff>
    </xdr:from>
    <xdr:to>
      <xdr:col>81</xdr:col>
      <xdr:colOff>133350</xdr:colOff>
      <xdr:row>90</xdr:row>
      <xdr:rowOff>53521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84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11991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97064</xdr:rowOff>
    </xdr:from>
    <xdr:to>
      <xdr:col>81</xdr:col>
      <xdr:colOff>133350</xdr:colOff>
      <xdr:row>81</xdr:row>
      <xdr:rowOff>97064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8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28121</xdr:rowOff>
    </xdr:from>
    <xdr:to>
      <xdr:col>81</xdr:col>
      <xdr:colOff>44450</xdr:colOff>
      <xdr:row>81</xdr:row>
      <xdr:rowOff>97064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391557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10886</xdr:rowOff>
    </xdr:from>
    <xdr:to>
      <xdr:col>77</xdr:col>
      <xdr:colOff>44450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8983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33564</xdr:rowOff>
    </xdr:from>
    <xdr:to>
      <xdr:col>77</xdr:col>
      <xdr:colOff>95250</xdr:colOff>
      <xdr:row>86</xdr:row>
      <xdr:rowOff>135164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10886</xdr:rowOff>
    </xdr:from>
    <xdr:to>
      <xdr:col>72</xdr:col>
      <xdr:colOff>203200</xdr:colOff>
      <xdr:row>81</xdr:row>
      <xdr:rowOff>45357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38983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81</xdr:row>
      <xdr:rowOff>45357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8811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46264</xdr:rowOff>
    </xdr:from>
    <xdr:to>
      <xdr:col>81</xdr:col>
      <xdr:colOff>95250</xdr:colOff>
      <xdr:row>81</xdr:row>
      <xdr:rowOff>147864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138991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5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148771</xdr:rowOff>
    </xdr:from>
    <xdr:to>
      <xdr:col>77</xdr:col>
      <xdr:colOff>95250</xdr:colOff>
      <xdr:row>81</xdr:row>
      <xdr:rowOff>78921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89098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131536</xdr:rowOff>
    </xdr:from>
    <xdr:to>
      <xdr:col>73</xdr:col>
      <xdr:colOff>44450</xdr:colOff>
      <xdr:row>81</xdr:row>
      <xdr:rowOff>61686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71863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166007</xdr:rowOff>
    </xdr:from>
    <xdr:to>
      <xdr:col>68</xdr:col>
      <xdr:colOff>203200</xdr:colOff>
      <xdr:row>81</xdr:row>
      <xdr:rowOff>96157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106334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適正な定員管理を実施し、類似団体の平均を下回る人員で自治体業務を遂行している。今後も限られた人員の中で増加する行政需要に対応するため、事務事業の見直しによる効率化、デジタル化の推進、職員研修の積極的な実施による職員の資質向上等を図りながら、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150071</xdr:rowOff>
    </xdr:from>
    <xdr:to>
      <xdr:col>81</xdr:col>
      <xdr:colOff>44450</xdr:colOff>
      <xdr:row>60</xdr:row>
      <xdr:rowOff>158115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3707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150071</xdr:rowOff>
    </xdr:from>
    <xdr:to>
      <xdr:col>77</xdr:col>
      <xdr:colOff>44450</xdr:colOff>
      <xdr:row>60</xdr:row>
      <xdr:rowOff>160126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3707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160126</xdr:rowOff>
    </xdr:from>
    <xdr:to>
      <xdr:col>72</xdr:col>
      <xdr:colOff>203200</xdr:colOff>
      <xdr:row>60</xdr:row>
      <xdr:rowOff>160126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471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115888</xdr:rowOff>
    </xdr:from>
    <xdr:to>
      <xdr:col>68</xdr:col>
      <xdr:colOff>152400</xdr:colOff>
      <xdr:row>60</xdr:row>
      <xdr:rowOff>160126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0288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123842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99271</xdr:rowOff>
    </xdr:from>
    <xdr:to>
      <xdr:col>77</xdr:col>
      <xdr:colOff>95250</xdr:colOff>
      <xdr:row>61</xdr:row>
      <xdr:rowOff>29421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39598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55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109326</xdr:rowOff>
    </xdr:from>
    <xdr:to>
      <xdr:col>73</xdr:col>
      <xdr:colOff>44450</xdr:colOff>
      <xdr:row>61</xdr:row>
      <xdr:rowOff>39476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49653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109326</xdr:rowOff>
    </xdr:from>
    <xdr:to>
      <xdr:col>68</xdr:col>
      <xdr:colOff>203200</xdr:colOff>
      <xdr:row>61</xdr:row>
      <xdr:rowOff>39476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49653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65088</xdr:rowOff>
    </xdr:from>
    <xdr:to>
      <xdr:col>64</xdr:col>
      <xdr:colOff>152400</xdr:colOff>
      <xdr:row>60</xdr:row>
      <xdr:rowOff>166688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5415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実質公債費比率は、一時借入金の借入を行っていないことや、臨時財政対策債の発行抑制などにより、例年、類似団体と比べて低い水準となっている。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数値を比較すると、分子は元利償還金の増加により、分母は標準税収入額等および普通交付税の増加により、ともに金額が大きくなったが、分子の増加率が分母の増加率を上回ったため、単年度数値では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ポイント上昇した。それに伴い、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か年平均値となる実質公債費比率も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今後も引き続き、地方債に頼ることのない財政運営に努める。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54187</xdr:rowOff>
    </xdr:from>
    <xdr:to>
      <xdr:col>81</xdr:col>
      <xdr:colOff>44450</xdr:colOff>
      <xdr:row>37</xdr:row>
      <xdr:rowOff>78317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3978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54187</xdr:rowOff>
    </xdr:from>
    <xdr:to>
      <xdr:col>77</xdr:col>
      <xdr:colOff>44450</xdr:colOff>
      <xdr:row>37</xdr:row>
      <xdr:rowOff>54187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397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62230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3978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78317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4058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120244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29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3387</xdr:rowOff>
    </xdr:from>
    <xdr:to>
      <xdr:col>77</xdr:col>
      <xdr:colOff>95250</xdr:colOff>
      <xdr:row>37</xdr:row>
      <xdr:rowOff>104987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115164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11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115164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123207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将来負担比率は、充当可能財源（充当可能基金や基準財政需要額算入見込額等）が将来負担額（地方債現在高や退職手当負担見込額等）を上回っていることから、例年同様に算定されなかった。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将来負担額に算入される地方債現在高については、公共施設等総合管理計画に基づく中長期的なハード面の整備計画の見通しから、年々地方債の需要が高まり、残高は増加すると見込まれる。そのため、地方債の借入では、世代間の負担割合を考慮しながら、地方債のみに依存しない健全な財政運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52,418
52,184
49.18
20,968,004
18,642,082
1,192,462
10,277,514
6,588,337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人件費にかかる経常収支比率は、令和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年度から類似団体の平均値と比べて高い水準にあったが、今年度は同値となった昨年度より更に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ポイント改善され、平均値を下回った。これは主に、経常一般財源の歳入額が昨年度と比べて増額（対令和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増）となったことが要因と思われる。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今後も引き続き、適正な定員管理を推進し、人件費の抑制に努める。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144961</xdr:rowOff>
    </xdr:from>
    <xdr:to>
      <xdr:col>24</xdr:col>
      <xdr:colOff>25400</xdr:colOff>
      <xdr:row>36</xdr:row>
      <xdr:rowOff>19231</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4571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19231</xdr:rowOff>
    </xdr:from>
    <xdr:to>
      <xdr:col>19</xdr:col>
      <xdr:colOff>187325</xdr:colOff>
      <xdr:row>36</xdr:row>
      <xdr:rowOff>123734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9143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123734</xdr:rowOff>
    </xdr:from>
    <xdr:to>
      <xdr:col>15</xdr:col>
      <xdr:colOff>98425</xdr:colOff>
      <xdr:row>37</xdr:row>
      <xdr:rowOff>4536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9593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144961</xdr:rowOff>
    </xdr:from>
    <xdr:to>
      <xdr:col>11</xdr:col>
      <xdr:colOff>9525</xdr:colOff>
      <xdr:row>37</xdr:row>
      <xdr:rowOff>4536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45711"/>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94161</xdr:rowOff>
    </xdr:from>
    <xdr:to>
      <xdr:col>24</xdr:col>
      <xdr:colOff>76200</xdr:colOff>
      <xdr:row>36</xdr:row>
      <xdr:rowOff>24311</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110688</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139881</xdr:rowOff>
    </xdr:from>
    <xdr:to>
      <xdr:col>20</xdr:col>
      <xdr:colOff>38100</xdr:colOff>
      <xdr:row>36</xdr:row>
      <xdr:rowOff>70031</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72934</xdr:rowOff>
    </xdr:from>
    <xdr:to>
      <xdr:col>15</xdr:col>
      <xdr:colOff>149225</xdr:colOff>
      <xdr:row>37</xdr:row>
      <xdr:rowOff>3084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159311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125186</xdr:rowOff>
    </xdr:from>
    <xdr:to>
      <xdr:col>11</xdr:col>
      <xdr:colOff>60325</xdr:colOff>
      <xdr:row>37</xdr:row>
      <xdr:rowOff>55336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40113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94161</xdr:rowOff>
    </xdr:from>
    <xdr:to>
      <xdr:col>6</xdr:col>
      <xdr:colOff>171450</xdr:colOff>
      <xdr:row>36</xdr:row>
      <xdr:rowOff>24311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34488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物件費に係る経常収支比率は、昨年度と比べて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となった。主に、学校給食費の無償化や賄材料費、調理業務委託料の増に伴い、学校給食センター運営・維持管理事業における歳出額が増加したことによるものである。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例年、類似団体平均値を上回っており、今後も引き続き、行政改革に基づいた事業経費の精査を図り、物件費のコスト削減に努める。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152146</xdr:rowOff>
    </xdr:from>
    <xdr:to>
      <xdr:col>82</xdr:col>
      <xdr:colOff>107950</xdr:colOff>
      <xdr:row>19</xdr:row>
      <xdr:rowOff>74422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66796"/>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17</xdr:row>
      <xdr:rowOff>152146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57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17</xdr:row>
      <xdr:rowOff>152146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57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152146</xdr:rowOff>
    </xdr:from>
    <xdr:to>
      <xdr:col>69</xdr:col>
      <xdr:colOff>92075</xdr:colOff>
      <xdr:row>19</xdr:row>
      <xdr:rowOff>10414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6679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23622</xdr:rowOff>
    </xdr:from>
    <xdr:to>
      <xdr:col>82</xdr:col>
      <xdr:colOff>158750</xdr:colOff>
      <xdr:row>19</xdr:row>
      <xdr:rowOff>125222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167149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101346</xdr:rowOff>
    </xdr:from>
    <xdr:to>
      <xdr:col>78</xdr:col>
      <xdr:colOff>120650</xdr:colOff>
      <xdr:row>18</xdr:row>
      <xdr:rowOff>31496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16273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0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101346</xdr:rowOff>
    </xdr:from>
    <xdr:to>
      <xdr:col>69</xdr:col>
      <xdr:colOff>142875</xdr:colOff>
      <xdr:row>18</xdr:row>
      <xdr:rowOff>31496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16273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131064</xdr:rowOff>
    </xdr:from>
    <xdr:to>
      <xdr:col>65</xdr:col>
      <xdr:colOff>53975</xdr:colOff>
      <xdr:row>19</xdr:row>
      <xdr:rowOff>61214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45991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子ども医療費助成や認定こども園等施設型給付費などの増により、扶助費に係る経常収支比率は昨年度より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ポイント上昇し、類似団体平均値を大きく上回った。地方税や地方交付税の伸びにより、経常一般財源の歳入額が増加したものの、扶助費の歳出額がそれを上回る増加率となったためである。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社会保障関連経費については、今後も増加が見込まれるため、関連事業の精査を行い、類似団体平均値の水準への回復に努める。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66040</xdr:rowOff>
    </xdr:from>
    <xdr:to>
      <xdr:col>24</xdr:col>
      <xdr:colOff>25400</xdr:colOff>
      <xdr:row>58</xdr:row>
      <xdr:rowOff>81280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67240"/>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66040</xdr:rowOff>
    </xdr:from>
    <xdr:to>
      <xdr:col>19</xdr:col>
      <xdr:colOff>187325</xdr:colOff>
      <xdr:row>56</xdr:row>
      <xdr:rowOff>73660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73660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5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43180</xdr:rowOff>
    </xdr:from>
    <xdr:to>
      <xdr:col>11</xdr:col>
      <xdr:colOff>9525</xdr:colOff>
      <xdr:row>56</xdr:row>
      <xdr:rowOff>58420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30480</xdr:rowOff>
    </xdr:from>
    <xdr:to>
      <xdr:col>24</xdr:col>
      <xdr:colOff>76200</xdr:colOff>
      <xdr:row>58</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xdr:rowOff>
    </xdr:from>
    <xdr:to>
      <xdr:col>20</xdr:col>
      <xdr:colOff>38100</xdr:colOff>
      <xdr:row>56</xdr:row>
      <xdr:rowOff>116840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101617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22860</xdr:rowOff>
    </xdr:from>
    <xdr:to>
      <xdr:col>15</xdr:col>
      <xdr:colOff>149225</xdr:colOff>
      <xdr:row>56</xdr:row>
      <xdr:rowOff>124460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109237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その他に係る経常収支比率は、例年、類似団体平均値を上回っており、今年度は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と昨年度より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ポイント上昇した。これは、主に市道維持管理事業や老朽化が進む学校・公民館の維持管理事業における歳出が増額となっているためである。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引き続き、公共施設等総合管理計画に基づいた計画的かつ効果的な改修・修繕を進め、経常費用の削減を図る。　</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170543</xdr:rowOff>
    </xdr:from>
    <xdr:to>
      <xdr:col>82</xdr:col>
      <xdr:colOff>107950</xdr:colOff>
      <xdr:row>59</xdr:row>
      <xdr:rowOff>86178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14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170543</xdr:rowOff>
    </xdr:from>
    <xdr:to>
      <xdr:col>78</xdr:col>
      <xdr:colOff>69850</xdr:colOff>
      <xdr:row>59</xdr:row>
      <xdr:rowOff>86178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14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86178</xdr:rowOff>
    </xdr:from>
    <xdr:to>
      <xdr:col>73</xdr:col>
      <xdr:colOff>180975</xdr:colOff>
      <xdr:row>60</xdr:row>
      <xdr:rowOff>45357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01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1815</xdr:rowOff>
    </xdr:from>
    <xdr:to>
      <xdr:col>69</xdr:col>
      <xdr:colOff>92075</xdr:colOff>
      <xdr:row>60</xdr:row>
      <xdr:rowOff>45357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88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119743</xdr:rowOff>
    </xdr:from>
    <xdr:to>
      <xdr:col>78</xdr:col>
      <xdr:colOff>120650</xdr:colOff>
      <xdr:row>59</xdr:row>
      <xdr:rowOff>49893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34670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35378</xdr:rowOff>
    </xdr:from>
    <xdr:to>
      <xdr:col>74</xdr:col>
      <xdr:colOff>31750</xdr:colOff>
      <xdr:row>59</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166007</xdr:rowOff>
    </xdr:from>
    <xdr:to>
      <xdr:col>69</xdr:col>
      <xdr:colOff>142875</xdr:colOff>
      <xdr:row>60</xdr:row>
      <xdr:rowOff>96157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80934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122465</xdr:rowOff>
    </xdr:from>
    <xdr:to>
      <xdr:col>65</xdr:col>
      <xdr:colOff>53975</xdr:colOff>
      <xdr:row>60</xdr:row>
      <xdr:rowOff>52615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37392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補助費等に係る経常収支比率は、昨年度より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り僅かに改善した。ふるさと納税の寄附額が増加したことに伴う報償費の増などはあったものの、関係する一部事務組合への負担金額が減となったことや、経常一般財源の歳入が増額となったことが主な要因と思わ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今後も、負担金や補助金の対象団体の運営事業内容について精査し、補助金については適正化に関するガイドラインに沿って事業を進めていく。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54610</xdr:rowOff>
    </xdr:from>
    <xdr:to>
      <xdr:col>82</xdr:col>
      <xdr:colOff>107950</xdr:colOff>
      <xdr:row>37</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98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100330</xdr:rowOff>
    </xdr:from>
    <xdr:to>
      <xdr:col>78</xdr:col>
      <xdr:colOff>69850</xdr:colOff>
      <xdr:row>37</xdr:row>
      <xdr:rowOff>100330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43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100330</xdr:rowOff>
    </xdr:from>
    <xdr:to>
      <xdr:col>73</xdr:col>
      <xdr:colOff>180975</xdr:colOff>
      <xdr:row>37</xdr:row>
      <xdr:rowOff>153670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4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153670</xdr:rowOff>
    </xdr:from>
    <xdr:to>
      <xdr:col>69</xdr:col>
      <xdr:colOff>92075</xdr:colOff>
      <xdr:row>37</xdr:row>
      <xdr:rowOff>153670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97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xdr:rowOff>
    </xdr:from>
    <xdr:to>
      <xdr:col>82</xdr:col>
      <xdr:colOff>158750</xdr:colOff>
      <xdr:row>37</xdr:row>
      <xdr:rowOff>105410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20337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49530</xdr:rowOff>
    </xdr:from>
    <xdr:to>
      <xdr:col>78</xdr:col>
      <xdr:colOff>120650</xdr:colOff>
      <xdr:row>37</xdr:row>
      <xdr:rowOff>151130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49530</xdr:rowOff>
    </xdr:from>
    <xdr:to>
      <xdr:col>74</xdr:col>
      <xdr:colOff>31750</xdr:colOff>
      <xdr:row>37</xdr:row>
      <xdr:rowOff>151130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161307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102870</xdr:rowOff>
    </xdr:from>
    <xdr:to>
      <xdr:col>69</xdr:col>
      <xdr:colOff>142875</xdr:colOff>
      <xdr:row>38</xdr:row>
      <xdr:rowOff>33020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43197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102870</xdr:rowOff>
    </xdr:from>
    <xdr:to>
      <xdr:col>65</xdr:col>
      <xdr:colOff>53975</xdr:colOff>
      <xdr:row>38</xdr:row>
      <xdr:rowOff>33020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43197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例年同様、類似団体の中でも低い水準にあるが、令和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年度に借入を行った、台風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の被害に伴う災害復旧事業債や、小・中学校の校内通信ネットワーク整備に係る学校教育施設等整備事業債、富谷宿観光交流ステーション整備のための一般補助施設整備等事業債などが償還開始となり、比率は昨年度と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公共施設等総合管理計画による見通しでは、地方債の需要は年々増加することが見込まれ、引き続プライマリーバランスを意識した借入の実行に努める。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31750</xdr:rowOff>
    </xdr:from>
    <xdr:to>
      <xdr:col>24</xdr:col>
      <xdr:colOff>25400</xdr:colOff>
      <xdr:row>73</xdr:row>
      <xdr:rowOff>54610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547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73</xdr:row>
      <xdr:rowOff>31750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50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165100</xdr:rowOff>
    </xdr:from>
    <xdr:to>
      <xdr:col>15</xdr:col>
      <xdr:colOff>98425</xdr:colOff>
      <xdr:row>73</xdr:row>
      <xdr:rowOff>1270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509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1270</xdr:rowOff>
    </xdr:from>
    <xdr:to>
      <xdr:col>11</xdr:col>
      <xdr:colOff>9525</xdr:colOff>
      <xdr:row>73</xdr:row>
      <xdr:rowOff>46990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2517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3810</xdr:rowOff>
    </xdr:from>
    <xdr:to>
      <xdr:col>24</xdr:col>
      <xdr:colOff>76200</xdr:colOff>
      <xdr:row>73</xdr:row>
      <xdr:rowOff>105410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83837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152400</xdr:rowOff>
    </xdr:from>
    <xdr:to>
      <xdr:col>20</xdr:col>
      <xdr:colOff>38100</xdr:colOff>
      <xdr:row>73</xdr:row>
      <xdr:rowOff>82550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92727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26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114300</xdr:rowOff>
    </xdr:from>
    <xdr:to>
      <xdr:col>15</xdr:col>
      <xdr:colOff>149225</xdr:colOff>
      <xdr:row>73</xdr:row>
      <xdr:rowOff>44450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54627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121920</xdr:rowOff>
    </xdr:from>
    <xdr:to>
      <xdr:col>11</xdr:col>
      <xdr:colOff>60325</xdr:colOff>
      <xdr:row>73</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62247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167640</xdr:rowOff>
    </xdr:from>
    <xdr:to>
      <xdr:col>6</xdr:col>
      <xdr:colOff>171450</xdr:colOff>
      <xdr:row>73</xdr:row>
      <xdr:rowOff>97790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107967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と昨年度より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値を大きく上回る値となった。今年度は、経常一般財源の歳入額が増加したものの、扶助費や物件費、維持補修費に係る歳出額も増加し、それが歳入を上回る増となったことが要因と考え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今後も引き続き、事務事業の見直しや適正な定員管理、公共施設等総合管理計画による適切な維持管理を推進し、歳出削減に努める。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80</xdr:row>
      <xdr:rowOff>52705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62939"/>
          <a:ext cx="838200" cy="4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629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5001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18414</xdr:rowOff>
    </xdr:from>
    <xdr:to>
      <xdr:col>69</xdr:col>
      <xdr:colOff>92075</xdr:colOff>
      <xdr:row>79</xdr:row>
      <xdr:rowOff>104139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6296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1905</xdr:rowOff>
    </xdr:from>
    <xdr:to>
      <xdr:col>82</xdr:col>
      <xdr:colOff>158750</xdr:colOff>
      <xdr:row>80</xdr:row>
      <xdr:rowOff>103505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7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81932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2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53339</xdr:rowOff>
    </xdr:from>
    <xdr:to>
      <xdr:col>69</xdr:col>
      <xdr:colOff>142875</xdr:colOff>
      <xdr:row>79</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139716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139064</xdr:rowOff>
    </xdr:from>
    <xdr:to>
      <xdr:col>65</xdr:col>
      <xdr:colOff>53975</xdr:colOff>
      <xdr:row>79</xdr:row>
      <xdr:rowOff>69214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53991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9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50038</xdr:rowOff>
    </xdr:from>
    <xdr:to>
      <xdr:col>29</xdr:col>
      <xdr:colOff>127000</xdr:colOff>
      <xdr:row>18</xdr:row>
      <xdr:rowOff>64999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3763"/>
          <a:ext cx="647700" cy="14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47574</xdr:rowOff>
    </xdr:from>
    <xdr:to>
      <xdr:col>26</xdr:col>
      <xdr:colOff>50800</xdr:colOff>
      <xdr:row>18</xdr:row>
      <xdr:rowOff>64999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81299"/>
          <a:ext cx="698500" cy="17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47574</xdr:rowOff>
    </xdr:from>
    <xdr:to>
      <xdr:col>22</xdr:col>
      <xdr:colOff>114300</xdr:colOff>
      <xdr:row>18</xdr:row>
      <xdr:rowOff>62217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1299"/>
          <a:ext cx="698500" cy="14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62217</xdr:rowOff>
    </xdr:from>
    <xdr:to>
      <xdr:col>18</xdr:col>
      <xdr:colOff>177800</xdr:colOff>
      <xdr:row>18</xdr:row>
      <xdr:rowOff>83083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95942"/>
          <a:ext cx="698500" cy="20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170688</xdr:rowOff>
    </xdr:from>
    <xdr:to>
      <xdr:col>29</xdr:col>
      <xdr:colOff>177800</xdr:colOff>
      <xdr:row>18</xdr:row>
      <xdr:rowOff>100838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2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79265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14199</xdr:rowOff>
    </xdr:from>
    <xdr:to>
      <xdr:col>26</xdr:col>
      <xdr:colOff>101600</xdr:colOff>
      <xdr:row>18</xdr:row>
      <xdr:rowOff>115799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7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100576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34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168224</xdr:rowOff>
    </xdr:from>
    <xdr:to>
      <xdr:col>22</xdr:col>
      <xdr:colOff>165100</xdr:colOff>
      <xdr:row>18</xdr:row>
      <xdr:rowOff>98374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0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83151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11417</xdr:rowOff>
    </xdr:from>
    <xdr:to>
      <xdr:col>19</xdr:col>
      <xdr:colOff>38100</xdr:colOff>
      <xdr:row>18</xdr:row>
      <xdr:rowOff>113017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5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97794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32283</xdr:rowOff>
    </xdr:from>
    <xdr:to>
      <xdr:col>15</xdr:col>
      <xdr:colOff>101600</xdr:colOff>
      <xdr:row>18</xdr:row>
      <xdr:rowOff>133883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6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118660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5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257335</xdr:rowOff>
    </xdr:from>
    <xdr:to>
      <xdr:col>29</xdr:col>
      <xdr:colOff>127000</xdr:colOff>
      <xdr:row>37</xdr:row>
      <xdr:rowOff>283624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382035"/>
          <a:ext cx="6477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283624</xdr:rowOff>
    </xdr:from>
    <xdr:to>
      <xdr:col>26</xdr:col>
      <xdr:colOff>50800</xdr:colOff>
      <xdr:row>37</xdr:row>
      <xdr:rowOff>300344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408324"/>
          <a:ext cx="698500" cy="16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300344</xdr:rowOff>
    </xdr:from>
    <xdr:to>
      <xdr:col>22</xdr:col>
      <xdr:colOff>114300</xdr:colOff>
      <xdr:row>37</xdr:row>
      <xdr:rowOff>304981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425044"/>
          <a:ext cx="698500" cy="4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271508</xdr:rowOff>
    </xdr:from>
    <xdr:to>
      <xdr:col>18</xdr:col>
      <xdr:colOff>177800</xdr:colOff>
      <xdr:row>37</xdr:row>
      <xdr:rowOff>304981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396208"/>
          <a:ext cx="698500" cy="33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206535</xdr:rowOff>
    </xdr:from>
    <xdr:to>
      <xdr:col>29</xdr:col>
      <xdr:colOff>177800</xdr:colOff>
      <xdr:row>37</xdr:row>
      <xdr:rowOff>308135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331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115112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23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232824</xdr:rowOff>
    </xdr:from>
    <xdr:to>
      <xdr:col>26</xdr:col>
      <xdr:colOff>101600</xdr:colOff>
      <xdr:row>37</xdr:row>
      <xdr:rowOff>334424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357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319201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44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249544</xdr:rowOff>
    </xdr:from>
    <xdr:to>
      <xdr:col>22</xdr:col>
      <xdr:colOff>165100</xdr:colOff>
      <xdr:row>38</xdr:row>
      <xdr:rowOff>8244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37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335921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4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254181</xdr:rowOff>
    </xdr:from>
    <xdr:to>
      <xdr:col>19</xdr:col>
      <xdr:colOff>38100</xdr:colOff>
      <xdr:row>38</xdr:row>
      <xdr:rowOff>12881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37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340558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46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220708</xdr:rowOff>
    </xdr:from>
    <xdr:to>
      <xdr:col>15</xdr:col>
      <xdr:colOff>101600</xdr:colOff>
      <xdr:row>37</xdr:row>
      <xdr:rowOff>322308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345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307085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4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52,418
52,184
49.18
20,968,004
18,642,082
1,192,462
10,277,514
6,588,337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23552</xdr:rowOff>
    </xdr:from>
    <xdr:to>
      <xdr:col>24</xdr:col>
      <xdr:colOff>63500</xdr:colOff>
      <xdr:row>38</xdr:row>
      <xdr:rowOff>38888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38652"/>
          <a:ext cx="838200" cy="1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15227</xdr:rowOff>
    </xdr:from>
    <xdr:to>
      <xdr:col>19</xdr:col>
      <xdr:colOff>177800</xdr:colOff>
      <xdr:row>38</xdr:row>
      <xdr:rowOff>38888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30327"/>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15227</xdr:rowOff>
    </xdr:from>
    <xdr:to>
      <xdr:col>15</xdr:col>
      <xdr:colOff>50800</xdr:colOff>
      <xdr:row>38</xdr:row>
      <xdr:rowOff>57709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30327"/>
          <a:ext cx="8890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57709</xdr:rowOff>
    </xdr:from>
    <xdr:to>
      <xdr:col>10</xdr:col>
      <xdr:colOff>114300</xdr:colOff>
      <xdr:row>39</xdr:row>
      <xdr:rowOff>7874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72809"/>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144202</xdr:rowOff>
    </xdr:from>
    <xdr:to>
      <xdr:col>24</xdr:col>
      <xdr:colOff>114300</xdr:colOff>
      <xdr:row>38</xdr:row>
      <xdr:rowOff>74352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59129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0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159538</xdr:rowOff>
    </xdr:from>
    <xdr:to>
      <xdr:col>20</xdr:col>
      <xdr:colOff>38100</xdr:colOff>
      <xdr:row>38</xdr:row>
      <xdr:rowOff>89688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80815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9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135877</xdr:rowOff>
    </xdr:from>
    <xdr:to>
      <xdr:col>15</xdr:col>
      <xdr:colOff>101600</xdr:colOff>
      <xdr:row>38</xdr:row>
      <xdr:rowOff>66027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57154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6909</xdr:rowOff>
    </xdr:from>
    <xdr:to>
      <xdr:col>10</xdr:col>
      <xdr:colOff>165100</xdr:colOff>
      <xdr:row>38</xdr:row>
      <xdr:rowOff>108509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99636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128524</xdr:rowOff>
    </xdr:from>
    <xdr:to>
      <xdr:col>6</xdr:col>
      <xdr:colOff>38100</xdr:colOff>
      <xdr:row>39</xdr:row>
      <xdr:rowOff>58674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49801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140488</xdr:rowOff>
    </xdr:from>
    <xdr:to>
      <xdr:col>24</xdr:col>
      <xdr:colOff>63500</xdr:colOff>
      <xdr:row>57</xdr:row>
      <xdr:rowOff>4750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41688"/>
          <a:ext cx="8382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140488</xdr:rowOff>
    </xdr:from>
    <xdr:to>
      <xdr:col>19</xdr:col>
      <xdr:colOff>177800</xdr:colOff>
      <xdr:row>57</xdr:row>
      <xdr:rowOff>3949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1688"/>
          <a:ext cx="889000" cy="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3949</xdr:rowOff>
    </xdr:from>
    <xdr:to>
      <xdr:col>15</xdr:col>
      <xdr:colOff>50800</xdr:colOff>
      <xdr:row>57</xdr:row>
      <xdr:rowOff>40704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76599"/>
          <a:ext cx="889000" cy="3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40704</xdr:rowOff>
    </xdr:from>
    <xdr:to>
      <xdr:col>10</xdr:col>
      <xdr:colOff>114300</xdr:colOff>
      <xdr:row>57</xdr:row>
      <xdr:rowOff>126429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1335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125400</xdr:rowOff>
    </xdr:from>
    <xdr:to>
      <xdr:col>24</xdr:col>
      <xdr:colOff>114300</xdr:colOff>
      <xdr:row>57</xdr:row>
      <xdr:rowOff>55550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103827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0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89688</xdr:rowOff>
    </xdr:from>
    <xdr:to>
      <xdr:col>20</xdr:col>
      <xdr:colOff>38100</xdr:colOff>
      <xdr:row>57</xdr:row>
      <xdr:rowOff>19838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10965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8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124599</xdr:rowOff>
    </xdr:from>
    <xdr:to>
      <xdr:col>15</xdr:col>
      <xdr:colOff>101600</xdr:colOff>
      <xdr:row>57</xdr:row>
      <xdr:rowOff>54749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45876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161354</xdr:rowOff>
    </xdr:from>
    <xdr:to>
      <xdr:col>10</xdr:col>
      <xdr:colOff>165100</xdr:colOff>
      <xdr:row>57</xdr:row>
      <xdr:rowOff>91504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6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82631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75629</xdr:rowOff>
    </xdr:from>
    <xdr:to>
      <xdr:col>6</xdr:col>
      <xdr:colOff>38100</xdr:colOff>
      <xdr:row>58</xdr:row>
      <xdr:rowOff>5779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168356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4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121336</xdr:rowOff>
    </xdr:from>
    <xdr:to>
      <xdr:col>24</xdr:col>
      <xdr:colOff>63500</xdr:colOff>
      <xdr:row>75</xdr:row>
      <xdr:rowOff>86360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808636"/>
          <a:ext cx="838200" cy="1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23305</xdr:rowOff>
    </xdr:from>
    <xdr:to>
      <xdr:col>19</xdr:col>
      <xdr:colOff>177800</xdr:colOff>
      <xdr:row>75</xdr:row>
      <xdr:rowOff>86360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882055"/>
          <a:ext cx="8890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23305</xdr:rowOff>
    </xdr:from>
    <xdr:to>
      <xdr:col>15</xdr:col>
      <xdr:colOff>50800</xdr:colOff>
      <xdr:row>75</xdr:row>
      <xdr:rowOff>74358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882055"/>
          <a:ext cx="8890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74358</xdr:rowOff>
    </xdr:from>
    <xdr:to>
      <xdr:col>10</xdr:col>
      <xdr:colOff>114300</xdr:colOff>
      <xdr:row>75</xdr:row>
      <xdr:rowOff>126556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933108"/>
          <a:ext cx="889000" cy="5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70536</xdr:rowOff>
    </xdr:from>
    <xdr:to>
      <xdr:col>24</xdr:col>
      <xdr:colOff>114300</xdr:colOff>
      <xdr:row>75</xdr:row>
      <xdr:rowOff>686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7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93413</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35560</xdr:rowOff>
    </xdr:from>
    <xdr:to>
      <xdr:col>20</xdr:col>
      <xdr:colOff>38100</xdr:colOff>
      <xdr:row>75</xdr:row>
      <xdr:rowOff>137160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153687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66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143955</xdr:rowOff>
    </xdr:from>
    <xdr:to>
      <xdr:col>15</xdr:col>
      <xdr:colOff>101600</xdr:colOff>
      <xdr:row>75</xdr:row>
      <xdr:rowOff>74105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90632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6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23558</xdr:rowOff>
    </xdr:from>
    <xdr:to>
      <xdr:col>10</xdr:col>
      <xdr:colOff>165100</xdr:colOff>
      <xdr:row>75</xdr:row>
      <xdr:rowOff>125158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8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141685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65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75756</xdr:rowOff>
    </xdr:from>
    <xdr:to>
      <xdr:col>6</xdr:col>
      <xdr:colOff>38100</xdr:colOff>
      <xdr:row>76</xdr:row>
      <xdr:rowOff>5907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345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22433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70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151426</xdr:rowOff>
    </xdr:from>
    <xdr:to>
      <xdr:col>24</xdr:col>
      <xdr:colOff>62865</xdr:colOff>
      <xdr:row>97</xdr:row>
      <xdr:rowOff>164702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3376"/>
          <a:ext cx="1270" cy="104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168529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9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164702</xdr:rowOff>
    </xdr:from>
    <xdr:to>
      <xdr:col>24</xdr:col>
      <xdr:colOff>152400</xdr:colOff>
      <xdr:row>97</xdr:row>
      <xdr:rowOff>164702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98103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2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151426</xdr:rowOff>
    </xdr:from>
    <xdr:to>
      <xdr:col>24</xdr:col>
      <xdr:colOff>152400</xdr:colOff>
      <xdr:row>91</xdr:row>
      <xdr:rowOff>151426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97256</xdr:rowOff>
    </xdr:from>
    <xdr:to>
      <xdr:col>24</xdr:col>
      <xdr:colOff>63500</xdr:colOff>
      <xdr:row>97</xdr:row>
      <xdr:rowOff>165021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27906"/>
          <a:ext cx="838200" cy="6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152209</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68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129332</xdr:rowOff>
    </xdr:from>
    <xdr:to>
      <xdr:col>24</xdr:col>
      <xdr:colOff>114300</xdr:colOff>
      <xdr:row>96</xdr:row>
      <xdr:rowOff>59482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28494</xdr:rowOff>
    </xdr:from>
    <xdr:to>
      <xdr:col>19</xdr:col>
      <xdr:colOff>177800</xdr:colOff>
      <xdr:row>97</xdr:row>
      <xdr:rowOff>165021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59144"/>
          <a:ext cx="889000" cy="13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21036</xdr:rowOff>
    </xdr:from>
    <xdr:to>
      <xdr:col>20</xdr:col>
      <xdr:colOff>38100</xdr:colOff>
      <xdr:row>96</xdr:row>
      <xdr:rowOff>122636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139163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5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28494</xdr:rowOff>
    </xdr:from>
    <xdr:to>
      <xdr:col>15</xdr:col>
      <xdr:colOff>50800</xdr:colOff>
      <xdr:row>98</xdr:row>
      <xdr:rowOff>51414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59144"/>
          <a:ext cx="889000" cy="19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96314</xdr:rowOff>
    </xdr:from>
    <xdr:to>
      <xdr:col>15</xdr:col>
      <xdr:colOff>101600</xdr:colOff>
      <xdr:row>96</xdr:row>
      <xdr:rowOff>26464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42991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5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51414</xdr:rowOff>
    </xdr:from>
    <xdr:to>
      <xdr:col>10</xdr:col>
      <xdr:colOff>114300</xdr:colOff>
      <xdr:row>98</xdr:row>
      <xdr:rowOff>111269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53514"/>
          <a:ext cx="889000" cy="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122779</xdr:rowOff>
    </xdr:from>
    <xdr:to>
      <xdr:col>10</xdr:col>
      <xdr:colOff>165100</xdr:colOff>
      <xdr:row>97</xdr:row>
      <xdr:rowOff>52929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8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69456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35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158341</xdr:rowOff>
    </xdr:from>
    <xdr:to>
      <xdr:col>6</xdr:col>
      <xdr:colOff>38100</xdr:colOff>
      <xdr:row>97</xdr:row>
      <xdr:rowOff>88491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105018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46456</xdr:rowOff>
    </xdr:from>
    <xdr:to>
      <xdr:col>24</xdr:col>
      <xdr:colOff>114300</xdr:colOff>
      <xdr:row>97</xdr:row>
      <xdr:rowOff>148056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132833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114221</xdr:rowOff>
    </xdr:from>
    <xdr:to>
      <xdr:col>20</xdr:col>
      <xdr:colOff>38100</xdr:colOff>
      <xdr:row>98</xdr:row>
      <xdr:rowOff>44371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35498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149144</xdr:rowOff>
    </xdr:from>
    <xdr:to>
      <xdr:col>15</xdr:col>
      <xdr:colOff>101600</xdr:colOff>
      <xdr:row>97</xdr:row>
      <xdr:rowOff>79294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70421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0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614</xdr:rowOff>
    </xdr:from>
    <xdr:to>
      <xdr:col>10</xdr:col>
      <xdr:colOff>165100</xdr:colOff>
      <xdr:row>98</xdr:row>
      <xdr:rowOff>102214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0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93341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9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60469</xdr:rowOff>
    </xdr:from>
    <xdr:to>
      <xdr:col>6</xdr:col>
      <xdr:colOff>38100</xdr:colOff>
      <xdr:row>98</xdr:row>
      <xdr:rowOff>162069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153196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5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121953</xdr:rowOff>
    </xdr:from>
    <xdr:to>
      <xdr:col>55</xdr:col>
      <xdr:colOff>0</xdr:colOff>
      <xdr:row>37</xdr:row>
      <xdr:rowOff>159367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65603"/>
          <a:ext cx="8382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118280</xdr:rowOff>
    </xdr:from>
    <xdr:to>
      <xdr:col>50</xdr:col>
      <xdr:colOff>114300</xdr:colOff>
      <xdr:row>37</xdr:row>
      <xdr:rowOff>121953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461930"/>
          <a:ext cx="889000" cy="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55309</xdr:rowOff>
    </xdr:from>
    <xdr:to>
      <xdr:col>45</xdr:col>
      <xdr:colOff>177800</xdr:colOff>
      <xdr:row>37</xdr:row>
      <xdr:rowOff>118280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713159"/>
          <a:ext cx="889000" cy="74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55309</xdr:rowOff>
    </xdr:from>
    <xdr:to>
      <xdr:col>41</xdr:col>
      <xdr:colOff>50800</xdr:colOff>
      <xdr:row>38</xdr:row>
      <xdr:rowOff>30513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713159"/>
          <a:ext cx="889000" cy="83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108567</xdr:rowOff>
    </xdr:from>
    <xdr:to>
      <xdr:col>55</xdr:col>
      <xdr:colOff>50800</xdr:colOff>
      <xdr:row>38</xdr:row>
      <xdr:rowOff>38717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23494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6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71153</xdr:rowOff>
    </xdr:from>
    <xdr:to>
      <xdr:col>50</xdr:col>
      <xdr:colOff>165100</xdr:colOff>
      <xdr:row>38</xdr:row>
      <xdr:rowOff>1303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163880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0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67480</xdr:rowOff>
    </xdr:from>
    <xdr:to>
      <xdr:col>46</xdr:col>
      <xdr:colOff>38100</xdr:colOff>
      <xdr:row>37</xdr:row>
      <xdr:rowOff>169080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160207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4509</xdr:rowOff>
    </xdr:from>
    <xdr:to>
      <xdr:col>41</xdr:col>
      <xdr:colOff>101600</xdr:colOff>
      <xdr:row>33</xdr:row>
      <xdr:rowOff>106109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66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97236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75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151163</xdr:rowOff>
    </xdr:from>
    <xdr:to>
      <xdr:col>36</xdr:col>
      <xdr:colOff>165100</xdr:colOff>
      <xdr:row>38</xdr:row>
      <xdr:rowOff>81313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9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72440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8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89421</xdr:rowOff>
    </xdr:from>
    <xdr:to>
      <xdr:col>55</xdr:col>
      <xdr:colOff>0</xdr:colOff>
      <xdr:row>57</xdr:row>
      <xdr:rowOff>101117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519171"/>
          <a:ext cx="838200" cy="35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95377</xdr:rowOff>
    </xdr:from>
    <xdr:to>
      <xdr:col>50</xdr:col>
      <xdr:colOff>114300</xdr:colOff>
      <xdr:row>57</xdr:row>
      <xdr:rowOff>101117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96577"/>
          <a:ext cx="889000" cy="1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95377</xdr:rowOff>
    </xdr:from>
    <xdr:to>
      <xdr:col>45</xdr:col>
      <xdr:colOff>177800</xdr:colOff>
      <xdr:row>57</xdr:row>
      <xdr:rowOff>145872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96577"/>
          <a:ext cx="889000" cy="2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83680</xdr:rowOff>
    </xdr:from>
    <xdr:to>
      <xdr:col>41</xdr:col>
      <xdr:colOff>50800</xdr:colOff>
      <xdr:row>57</xdr:row>
      <xdr:rowOff>145872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56330"/>
          <a:ext cx="889000" cy="6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38621</xdr:rowOff>
    </xdr:from>
    <xdr:to>
      <xdr:col>55</xdr:col>
      <xdr:colOff>50800</xdr:colOff>
      <xdr:row>55</xdr:row>
      <xdr:rowOff>140221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4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61498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31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50317</xdr:rowOff>
    </xdr:from>
    <xdr:to>
      <xdr:col>50</xdr:col>
      <xdr:colOff>165100</xdr:colOff>
      <xdr:row>57</xdr:row>
      <xdr:rowOff>151917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143044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1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44577</xdr:rowOff>
    </xdr:from>
    <xdr:to>
      <xdr:col>46</xdr:col>
      <xdr:colOff>38100</xdr:colOff>
      <xdr:row>56</xdr:row>
      <xdr:rowOff>146177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137304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95072</xdr:rowOff>
    </xdr:from>
    <xdr:to>
      <xdr:col>41</xdr:col>
      <xdr:colOff>101600</xdr:colOff>
      <xdr:row>58</xdr:row>
      <xdr:rowOff>25222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16349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32880</xdr:rowOff>
    </xdr:from>
    <xdr:to>
      <xdr:col>36</xdr:col>
      <xdr:colOff>165100</xdr:colOff>
      <xdr:row>57</xdr:row>
      <xdr:rowOff>134480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125607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82017</xdr:rowOff>
    </xdr:from>
    <xdr:to>
      <xdr:col>55</xdr:col>
      <xdr:colOff>0</xdr:colOff>
      <xdr:row>78</xdr:row>
      <xdr:rowOff>43078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283667"/>
          <a:ext cx="838200" cy="13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126955</xdr:rowOff>
    </xdr:from>
    <xdr:to>
      <xdr:col>50</xdr:col>
      <xdr:colOff>114300</xdr:colOff>
      <xdr:row>78</xdr:row>
      <xdr:rowOff>43078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28605"/>
          <a:ext cx="889000" cy="8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126955</xdr:rowOff>
    </xdr:from>
    <xdr:to>
      <xdr:col>45</xdr:col>
      <xdr:colOff>177800</xdr:colOff>
      <xdr:row>78</xdr:row>
      <xdr:rowOff>57841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28605"/>
          <a:ext cx="889000" cy="1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116363</xdr:rowOff>
    </xdr:from>
    <xdr:to>
      <xdr:col>41</xdr:col>
      <xdr:colOff>50800</xdr:colOff>
      <xdr:row>78</xdr:row>
      <xdr:rowOff>57841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18013"/>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31217</xdr:rowOff>
    </xdr:from>
    <xdr:to>
      <xdr:col>55</xdr:col>
      <xdr:colOff>50800</xdr:colOff>
      <xdr:row>77</xdr:row>
      <xdr:rowOff>132817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54094</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163728</xdr:rowOff>
    </xdr:from>
    <xdr:to>
      <xdr:col>50</xdr:col>
      <xdr:colOff>165100</xdr:colOff>
      <xdr:row>78</xdr:row>
      <xdr:rowOff>93878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6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85005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5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76155</xdr:rowOff>
    </xdr:from>
    <xdr:to>
      <xdr:col>46</xdr:col>
      <xdr:colOff>38100</xdr:colOff>
      <xdr:row>78</xdr:row>
      <xdr:rowOff>6305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22832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5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7041</xdr:rowOff>
    </xdr:from>
    <xdr:to>
      <xdr:col>41</xdr:col>
      <xdr:colOff>101600</xdr:colOff>
      <xdr:row>78</xdr:row>
      <xdr:rowOff>108641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8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99768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7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65563</xdr:rowOff>
    </xdr:from>
    <xdr:to>
      <xdr:col>36</xdr:col>
      <xdr:colOff>165100</xdr:colOff>
      <xdr:row>77</xdr:row>
      <xdr:rowOff>167163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12240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0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147031</xdr:rowOff>
    </xdr:from>
    <xdr:to>
      <xdr:col>55</xdr:col>
      <xdr:colOff>0</xdr:colOff>
      <xdr:row>98</xdr:row>
      <xdr:rowOff>93980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77681"/>
          <a:ext cx="838200" cy="1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113737</xdr:rowOff>
    </xdr:from>
    <xdr:to>
      <xdr:col>50</xdr:col>
      <xdr:colOff>114300</xdr:colOff>
      <xdr:row>98</xdr:row>
      <xdr:rowOff>93980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744387"/>
          <a:ext cx="889000" cy="15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113737</xdr:rowOff>
    </xdr:from>
    <xdr:to>
      <xdr:col>45</xdr:col>
      <xdr:colOff>177800</xdr:colOff>
      <xdr:row>98</xdr:row>
      <xdr:rowOff>116317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744387"/>
          <a:ext cx="889000" cy="17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116317</xdr:rowOff>
    </xdr:from>
    <xdr:to>
      <xdr:col>41</xdr:col>
      <xdr:colOff>50800</xdr:colOff>
      <xdr:row>98</xdr:row>
      <xdr:rowOff>139472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918417"/>
          <a:ext cx="889000" cy="2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96231</xdr:rowOff>
    </xdr:from>
    <xdr:to>
      <xdr:col>55</xdr:col>
      <xdr:colOff>50800</xdr:colOff>
      <xdr:row>98</xdr:row>
      <xdr:rowOff>26381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74658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0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43180</xdr:rowOff>
    </xdr:from>
    <xdr:to>
      <xdr:col>50</xdr:col>
      <xdr:colOff>165100</xdr:colOff>
      <xdr:row>98</xdr:row>
      <xdr:rowOff>144780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135907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3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62937</xdr:rowOff>
    </xdr:from>
    <xdr:to>
      <xdr:col>46</xdr:col>
      <xdr:colOff>38100</xdr:colOff>
      <xdr:row>97</xdr:row>
      <xdr:rowOff>164537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9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155664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78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65517</xdr:rowOff>
    </xdr:from>
    <xdr:to>
      <xdr:col>41</xdr:col>
      <xdr:colOff>101600</xdr:colOff>
      <xdr:row>98</xdr:row>
      <xdr:rowOff>167117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6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158244</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696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88672</xdr:rowOff>
    </xdr:from>
    <xdr:to>
      <xdr:col>36</xdr:col>
      <xdr:colOff>165100</xdr:colOff>
      <xdr:row>99</xdr:row>
      <xdr:rowOff>18822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9949</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698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78344</xdr:rowOff>
    </xdr:from>
    <xdr:to>
      <xdr:col>85</xdr:col>
      <xdr:colOff>127000</xdr:colOff>
      <xdr:row>38</xdr:row>
      <xdr:rowOff>21971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421994"/>
          <a:ext cx="838200" cy="1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78344</xdr:rowOff>
    </xdr:from>
    <xdr:to>
      <xdr:col>81</xdr:col>
      <xdr:colOff>50800</xdr:colOff>
      <xdr:row>38</xdr:row>
      <xdr:rowOff>130693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421994"/>
          <a:ext cx="889000" cy="22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134444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6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51460</xdr:rowOff>
    </xdr:from>
    <xdr:to>
      <xdr:col>76</xdr:col>
      <xdr:colOff>114300</xdr:colOff>
      <xdr:row>38</xdr:row>
      <xdr:rowOff>130693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223660"/>
          <a:ext cx="889000" cy="42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51460</xdr:rowOff>
    </xdr:from>
    <xdr:to>
      <xdr:col>71</xdr:col>
      <xdr:colOff>177800</xdr:colOff>
      <xdr:row>37</xdr:row>
      <xdr:rowOff>107056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223660"/>
          <a:ext cx="889000" cy="22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136181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122648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142621</xdr:rowOff>
    </xdr:from>
    <xdr:to>
      <xdr:col>85</xdr:col>
      <xdr:colOff>177800</xdr:colOff>
      <xdr:row>38</xdr:row>
      <xdr:rowOff>72771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101998</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27544</xdr:rowOff>
    </xdr:from>
    <xdr:to>
      <xdr:col>81</xdr:col>
      <xdr:colOff>101600</xdr:colOff>
      <xdr:row>37</xdr:row>
      <xdr:rowOff>129144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37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145671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14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79893</xdr:rowOff>
    </xdr:from>
    <xdr:to>
      <xdr:col>76</xdr:col>
      <xdr:colOff>165100</xdr:colOff>
      <xdr:row>39</xdr:row>
      <xdr:rowOff>10043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1170</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68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660</xdr:rowOff>
    </xdr:from>
    <xdr:to>
      <xdr:col>72</xdr:col>
      <xdr:colOff>38100</xdr:colOff>
      <xdr:row>36</xdr:row>
      <xdr:rowOff>102260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1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118787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59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56256</xdr:rowOff>
    </xdr:from>
    <xdr:to>
      <xdr:col>67</xdr:col>
      <xdr:colOff>101600</xdr:colOff>
      <xdr:row>37</xdr:row>
      <xdr:rowOff>157856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39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2933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17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65633</xdr:rowOff>
    </xdr:from>
    <xdr:to>
      <xdr:col>85</xdr:col>
      <xdr:colOff>127000</xdr:colOff>
      <xdr:row>78</xdr:row>
      <xdr:rowOff>78423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438733"/>
          <a:ext cx="8382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78423</xdr:rowOff>
    </xdr:from>
    <xdr:to>
      <xdr:col>81</xdr:col>
      <xdr:colOff>50800</xdr:colOff>
      <xdr:row>78</xdr:row>
      <xdr:rowOff>93320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451523"/>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93320</xdr:rowOff>
    </xdr:from>
    <xdr:to>
      <xdr:col>76</xdr:col>
      <xdr:colOff>114300</xdr:colOff>
      <xdr:row>78</xdr:row>
      <xdr:rowOff>102388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466420"/>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33744</xdr:rowOff>
    </xdr:from>
    <xdr:to>
      <xdr:col>71</xdr:col>
      <xdr:colOff>177800</xdr:colOff>
      <xdr:row>78</xdr:row>
      <xdr:rowOff>102388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406844"/>
          <a:ext cx="889000" cy="6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14833</xdr:rowOff>
    </xdr:from>
    <xdr:to>
      <xdr:col>85</xdr:col>
      <xdr:colOff>177800</xdr:colOff>
      <xdr:row>78</xdr:row>
      <xdr:rowOff>116433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101210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3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27623</xdr:rowOff>
    </xdr:from>
    <xdr:to>
      <xdr:col>81</xdr:col>
      <xdr:colOff>101600</xdr:colOff>
      <xdr:row>78</xdr:row>
      <xdr:rowOff>129223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4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120350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42520</xdr:rowOff>
    </xdr:from>
    <xdr:to>
      <xdr:col>76</xdr:col>
      <xdr:colOff>165100</xdr:colOff>
      <xdr:row>78</xdr:row>
      <xdr:rowOff>144120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4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135247</xdr:rowOff>
    </xdr:from>
    <xdr:ext cx="469744"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57428" y="135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51588</xdr:rowOff>
    </xdr:from>
    <xdr:to>
      <xdr:col>72</xdr:col>
      <xdr:colOff>38100</xdr:colOff>
      <xdr:row>78</xdr:row>
      <xdr:rowOff>153188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4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144315</xdr:rowOff>
    </xdr:from>
    <xdr:ext cx="469744"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68428" y="1351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154394</xdr:rowOff>
    </xdr:from>
    <xdr:to>
      <xdr:col>67</xdr:col>
      <xdr:colOff>101600</xdr:colOff>
      <xdr:row>78</xdr:row>
      <xdr:rowOff>84544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75671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4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142653</xdr:rowOff>
    </xdr:from>
    <xdr:to>
      <xdr:col>85</xdr:col>
      <xdr:colOff>127000</xdr:colOff>
      <xdr:row>98</xdr:row>
      <xdr:rowOff>41475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73303"/>
          <a:ext cx="838200" cy="7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27394</xdr:rowOff>
    </xdr:from>
    <xdr:to>
      <xdr:col>81</xdr:col>
      <xdr:colOff>50800</xdr:colOff>
      <xdr:row>98</xdr:row>
      <xdr:rowOff>41475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29494"/>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27394</xdr:rowOff>
    </xdr:from>
    <xdr:to>
      <xdr:col>76</xdr:col>
      <xdr:colOff>114300</xdr:colOff>
      <xdr:row>98</xdr:row>
      <xdr:rowOff>67810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29494"/>
          <a:ext cx="8890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36099</xdr:rowOff>
    </xdr:from>
    <xdr:to>
      <xdr:col>71</xdr:col>
      <xdr:colOff>177800</xdr:colOff>
      <xdr:row>98</xdr:row>
      <xdr:rowOff>67810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38199"/>
          <a:ext cx="889000" cy="3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91853</xdr:rowOff>
    </xdr:from>
    <xdr:to>
      <xdr:col>85</xdr:col>
      <xdr:colOff>177800</xdr:colOff>
      <xdr:row>98</xdr:row>
      <xdr:rowOff>22003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70280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162125</xdr:rowOff>
    </xdr:from>
    <xdr:to>
      <xdr:col>81</xdr:col>
      <xdr:colOff>101600</xdr:colOff>
      <xdr:row>98</xdr:row>
      <xdr:rowOff>92275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83402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8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148044</xdr:rowOff>
    </xdr:from>
    <xdr:to>
      <xdr:col>76</xdr:col>
      <xdr:colOff>165100</xdr:colOff>
      <xdr:row>98</xdr:row>
      <xdr:rowOff>78194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69321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7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17010</xdr:rowOff>
    </xdr:from>
    <xdr:to>
      <xdr:col>72</xdr:col>
      <xdr:colOff>38100</xdr:colOff>
      <xdr:row>98</xdr:row>
      <xdr:rowOff>118610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1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109737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1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156749</xdr:rowOff>
    </xdr:from>
    <xdr:to>
      <xdr:col>67</xdr:col>
      <xdr:colOff>101600</xdr:colOff>
      <xdr:row>98</xdr:row>
      <xdr:rowOff>86899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8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103426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6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135255</xdr:rowOff>
    </xdr:from>
    <xdr:to>
      <xdr:col>116</xdr:col>
      <xdr:colOff>63500</xdr:colOff>
      <xdr:row>38</xdr:row>
      <xdr:rowOff>141605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0355"/>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125857</xdr:rowOff>
    </xdr:from>
    <xdr:to>
      <xdr:col>111</xdr:col>
      <xdr:colOff>177800</xdr:colOff>
      <xdr:row>38</xdr:row>
      <xdr:rowOff>135255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40957"/>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125857</xdr:rowOff>
    </xdr:from>
    <xdr:to>
      <xdr:col>107</xdr:col>
      <xdr:colOff>50800</xdr:colOff>
      <xdr:row>38</xdr:row>
      <xdr:rowOff>130429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64095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130429</xdr:rowOff>
    </xdr:from>
    <xdr:to>
      <xdr:col>102</xdr:col>
      <xdr:colOff>114300</xdr:colOff>
      <xdr:row>38</xdr:row>
      <xdr:rowOff>133350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645529"/>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90805</xdr:rowOff>
    </xdr:from>
    <xdr:to>
      <xdr:col>116</xdr:col>
      <xdr:colOff>114300</xdr:colOff>
      <xdr:row>39</xdr:row>
      <xdr:rowOff>20955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5732</xdr:rowOff>
    </xdr:from>
    <xdr:ext cx="378565"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20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84455</xdr:rowOff>
    </xdr:from>
    <xdr:to>
      <xdr:col>112</xdr:col>
      <xdr:colOff>38100</xdr:colOff>
      <xdr:row>39</xdr:row>
      <xdr:rowOff>14605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5732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4017" y="6692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75057</xdr:rowOff>
    </xdr:from>
    <xdr:to>
      <xdr:col>107</xdr:col>
      <xdr:colOff>101600</xdr:colOff>
      <xdr:row>39</xdr:row>
      <xdr:rowOff>5207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5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167784</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682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79629</xdr:rowOff>
    </xdr:from>
    <xdr:to>
      <xdr:col>102</xdr:col>
      <xdr:colOff>165100</xdr:colOff>
      <xdr:row>39</xdr:row>
      <xdr:rowOff>9779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5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906</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687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82550</xdr:rowOff>
    </xdr:from>
    <xdr:to>
      <xdr:col>98</xdr:col>
      <xdr:colOff>38100</xdr:colOff>
      <xdr:row>39</xdr:row>
      <xdr:rowOff>12700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3827</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690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10275</xdr:rowOff>
    </xdr:from>
    <xdr:to>
      <xdr:col>116</xdr:col>
      <xdr:colOff>63500</xdr:colOff>
      <xdr:row>59</xdr:row>
      <xdr:rowOff>11075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25825"/>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4864</xdr:rowOff>
    </xdr:from>
    <xdr:to>
      <xdr:col>111</xdr:col>
      <xdr:colOff>177800</xdr:colOff>
      <xdr:row>59</xdr:row>
      <xdr:rowOff>11075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20414"/>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2883</xdr:rowOff>
    </xdr:from>
    <xdr:to>
      <xdr:col>107</xdr:col>
      <xdr:colOff>50800</xdr:colOff>
      <xdr:row>59</xdr:row>
      <xdr:rowOff>4864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18433"/>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2883</xdr:rowOff>
    </xdr:from>
    <xdr:to>
      <xdr:col>102</xdr:col>
      <xdr:colOff>114300</xdr:colOff>
      <xdr:row>59</xdr:row>
      <xdr:rowOff>3073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1843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130925</xdr:rowOff>
    </xdr:from>
    <xdr:to>
      <xdr:col>116</xdr:col>
      <xdr:colOff>114300</xdr:colOff>
      <xdr:row>59</xdr:row>
      <xdr:rowOff>61075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61727</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131725</xdr:rowOff>
    </xdr:from>
    <xdr:to>
      <xdr:col>112</xdr:col>
      <xdr:colOff>38100</xdr:colOff>
      <xdr:row>59</xdr:row>
      <xdr:rowOff>61875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53002</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68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125514</xdr:rowOff>
    </xdr:from>
    <xdr:to>
      <xdr:col>107</xdr:col>
      <xdr:colOff>101600</xdr:colOff>
      <xdr:row>59</xdr:row>
      <xdr:rowOff>55664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6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46791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6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123533</xdr:rowOff>
    </xdr:from>
    <xdr:to>
      <xdr:col>102</xdr:col>
      <xdr:colOff>165100</xdr:colOff>
      <xdr:row>59</xdr:row>
      <xdr:rowOff>53683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44810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6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123723</xdr:rowOff>
    </xdr:from>
    <xdr:to>
      <xdr:col>98</xdr:col>
      <xdr:colOff>38100</xdr:colOff>
      <xdr:row>59</xdr:row>
      <xdr:rowOff>53873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45000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6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27849</xdr:rowOff>
    </xdr:from>
    <xdr:to>
      <xdr:col>116</xdr:col>
      <xdr:colOff>63500</xdr:colOff>
      <xdr:row>79</xdr:row>
      <xdr:rowOff>38168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572399"/>
          <a:ext cx="8382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38168</xdr:rowOff>
    </xdr:from>
    <xdr:to>
      <xdr:col>111</xdr:col>
      <xdr:colOff>177800</xdr:colOff>
      <xdr:row>79</xdr:row>
      <xdr:rowOff>94535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582718"/>
          <a:ext cx="889000" cy="5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90289</xdr:rowOff>
    </xdr:from>
    <xdr:to>
      <xdr:col>107</xdr:col>
      <xdr:colOff>50800</xdr:colOff>
      <xdr:row>79</xdr:row>
      <xdr:rowOff>94535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634839"/>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48978</xdr:rowOff>
    </xdr:from>
    <xdr:to>
      <xdr:col>102</xdr:col>
      <xdr:colOff>114300</xdr:colOff>
      <xdr:row>79</xdr:row>
      <xdr:rowOff>90289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593528"/>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148499</xdr:rowOff>
    </xdr:from>
    <xdr:to>
      <xdr:col>116</xdr:col>
      <xdr:colOff>114300</xdr:colOff>
      <xdr:row>79</xdr:row>
      <xdr:rowOff>78649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52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63426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43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158818</xdr:rowOff>
    </xdr:from>
    <xdr:to>
      <xdr:col>112</xdr:col>
      <xdr:colOff>38100</xdr:colOff>
      <xdr:row>79</xdr:row>
      <xdr:rowOff>88968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5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80095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62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43735</xdr:rowOff>
    </xdr:from>
    <xdr:to>
      <xdr:col>107</xdr:col>
      <xdr:colOff>101600</xdr:colOff>
      <xdr:row>79</xdr:row>
      <xdr:rowOff>145335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58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136462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68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39489</xdr:rowOff>
    </xdr:from>
    <xdr:to>
      <xdr:col>102</xdr:col>
      <xdr:colOff>165100</xdr:colOff>
      <xdr:row>79</xdr:row>
      <xdr:rowOff>141089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5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132216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67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169628</xdr:rowOff>
    </xdr:from>
    <xdr:to>
      <xdr:col>98</xdr:col>
      <xdr:colOff>38100</xdr:colOff>
      <xdr:row>79</xdr:row>
      <xdr:rowOff>99778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5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90905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6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歳出決算総額は、住民一人当たりおよそ</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355,643</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円となっている。主な構成項目のうち、義務的経費（人件費、扶助費、公債費）においては、いずれも令和元年度からの過去</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年間すべてで類似団体平均値を下回っている。</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の減は、新型コロナウイルスワクチン接種関係の歳出が減額となったことによるものであり、補助費等における減は、前頁で述べた一部事務組合への負担金額の減のほか、原油価格物価高騰対応・事業者支援事業補助金や</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中小企業等事業復活支援事業補助金の減額（皆減）による影響が大きい。</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の増については、主にパークゴルフ場と市営墓地が一体的に整備されたやすらぎパークとみやの整備事業費や、総合病院誘致に伴う病院用地購入費のほか、図書館等複合施設整備事業における実施設計業務費などの増加によるものである。</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災害復旧事業費については、令和</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月発生の福島県沖地震による被害に伴う災害復旧費の減である。</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52,418
52,184
49.18
20,968,004
18,642,082
1,192,462
10,277,514
6,588,337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153416</xdr:rowOff>
    </xdr:from>
    <xdr:to>
      <xdr:col>24</xdr:col>
      <xdr:colOff>63500</xdr:colOff>
      <xdr:row>35</xdr:row>
      <xdr:rowOff>169875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54166"/>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153416</xdr:rowOff>
    </xdr:from>
    <xdr:to>
      <xdr:col>19</xdr:col>
      <xdr:colOff>177800</xdr:colOff>
      <xdr:row>36</xdr:row>
      <xdr:rowOff>13513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54166"/>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13513</xdr:rowOff>
    </xdr:from>
    <xdr:to>
      <xdr:col>15</xdr:col>
      <xdr:colOff>50800</xdr:colOff>
      <xdr:row>36</xdr:row>
      <xdr:rowOff>125984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85713"/>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68377</xdr:rowOff>
    </xdr:from>
    <xdr:to>
      <xdr:col>10</xdr:col>
      <xdr:colOff>114300</xdr:colOff>
      <xdr:row>36</xdr:row>
      <xdr:rowOff>125984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40577"/>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119075</xdr:rowOff>
    </xdr:from>
    <xdr:to>
      <xdr:col>24</xdr:col>
      <xdr:colOff>114300</xdr:colOff>
      <xdr:row>36</xdr:row>
      <xdr:rowOff>49225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97502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9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102616</xdr:rowOff>
    </xdr:from>
    <xdr:to>
      <xdr:col>20</xdr:col>
      <xdr:colOff>38100</xdr:colOff>
      <xdr:row>36</xdr:row>
      <xdr:rowOff>32766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23893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134163</xdr:rowOff>
    </xdr:from>
    <xdr:to>
      <xdr:col>15</xdr:col>
      <xdr:colOff>101600</xdr:colOff>
      <xdr:row>36</xdr:row>
      <xdr:rowOff>64313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55440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2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75184</xdr:rowOff>
    </xdr:from>
    <xdr:to>
      <xdr:col>10</xdr:col>
      <xdr:colOff>165100</xdr:colOff>
      <xdr:row>37</xdr:row>
      <xdr:rowOff>5334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167911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17577</xdr:rowOff>
    </xdr:from>
    <xdr:to>
      <xdr:col>6</xdr:col>
      <xdr:colOff>38100</xdr:colOff>
      <xdr:row>36</xdr:row>
      <xdr:rowOff>119177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110304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8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74450</xdr:rowOff>
    </xdr:from>
    <xdr:to>
      <xdr:col>24</xdr:col>
      <xdr:colOff>63500</xdr:colOff>
      <xdr:row>57</xdr:row>
      <xdr:rowOff>38987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75650"/>
          <a:ext cx="838200" cy="13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38987</xdr:rowOff>
    </xdr:from>
    <xdr:to>
      <xdr:col>19</xdr:col>
      <xdr:colOff>177800</xdr:colOff>
      <xdr:row>57</xdr:row>
      <xdr:rowOff>57556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11637"/>
          <a:ext cx="889000" cy="1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158376</xdr:rowOff>
    </xdr:from>
    <xdr:to>
      <xdr:col>15</xdr:col>
      <xdr:colOff>50800</xdr:colOff>
      <xdr:row>57</xdr:row>
      <xdr:rowOff>57556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73776"/>
          <a:ext cx="889000" cy="75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158376</xdr:rowOff>
    </xdr:from>
    <xdr:to>
      <xdr:col>10</xdr:col>
      <xdr:colOff>114300</xdr:colOff>
      <xdr:row>57</xdr:row>
      <xdr:rowOff>49479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73776"/>
          <a:ext cx="889000" cy="74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23650</xdr:rowOff>
    </xdr:from>
    <xdr:to>
      <xdr:col>24</xdr:col>
      <xdr:colOff>114300</xdr:colOff>
      <xdr:row>56</xdr:row>
      <xdr:rowOff>125250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2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46527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7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159637</xdr:rowOff>
    </xdr:from>
    <xdr:to>
      <xdr:col>20</xdr:col>
      <xdr:colOff>38100</xdr:colOff>
      <xdr:row>57</xdr:row>
      <xdr:rowOff>89787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80914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6756</xdr:rowOff>
    </xdr:from>
    <xdr:to>
      <xdr:col>15</xdr:col>
      <xdr:colOff>101600</xdr:colOff>
      <xdr:row>57</xdr:row>
      <xdr:rowOff>108356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99483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7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107576</xdr:rowOff>
    </xdr:from>
    <xdr:to>
      <xdr:col>10</xdr:col>
      <xdr:colOff>165100</xdr:colOff>
      <xdr:row>53</xdr:row>
      <xdr:rowOff>37726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2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28853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1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170129</xdr:rowOff>
    </xdr:from>
    <xdr:to>
      <xdr:col>6</xdr:col>
      <xdr:colOff>38100</xdr:colOff>
      <xdr:row>57</xdr:row>
      <xdr:rowOff>100279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91406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102857</xdr:rowOff>
    </xdr:from>
    <xdr:to>
      <xdr:col>24</xdr:col>
      <xdr:colOff>63500</xdr:colOff>
      <xdr:row>78</xdr:row>
      <xdr:rowOff>10252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04507"/>
          <a:ext cx="838200" cy="7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9733</xdr:rowOff>
    </xdr:from>
    <xdr:to>
      <xdr:col>19</xdr:col>
      <xdr:colOff>177800</xdr:colOff>
      <xdr:row>78</xdr:row>
      <xdr:rowOff>10252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11383"/>
          <a:ext cx="889000" cy="17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9733</xdr:rowOff>
    </xdr:from>
    <xdr:to>
      <xdr:col>15</xdr:col>
      <xdr:colOff>50800</xdr:colOff>
      <xdr:row>78</xdr:row>
      <xdr:rowOff>149118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11383"/>
          <a:ext cx="889000" cy="3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149118</xdr:rowOff>
    </xdr:from>
    <xdr:to>
      <xdr:col>10</xdr:col>
      <xdr:colOff>114300</xdr:colOff>
      <xdr:row>79</xdr:row>
      <xdr:rowOff>21140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22218"/>
          <a:ext cx="8890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46921</xdr:rowOff>
    </xdr:from>
    <xdr:to>
      <xdr:col>10</xdr:col>
      <xdr:colOff>165100</xdr:colOff>
      <xdr:row>76</xdr:row>
      <xdr:rowOff>148521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104026</xdr:rowOff>
    </xdr:from>
    <xdr:to>
      <xdr:col>6</xdr:col>
      <xdr:colOff>38100</xdr:colOff>
      <xdr:row>77</xdr:row>
      <xdr:rowOff>34176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50702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52057</xdr:rowOff>
    </xdr:from>
    <xdr:to>
      <xdr:col>24</xdr:col>
      <xdr:colOff>114300</xdr:colOff>
      <xdr:row>77</xdr:row>
      <xdr:rowOff>153657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138434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6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130902</xdr:rowOff>
    </xdr:from>
    <xdr:to>
      <xdr:col>20</xdr:col>
      <xdr:colOff>38100</xdr:colOff>
      <xdr:row>78</xdr:row>
      <xdr:rowOff>61052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52179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2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130383</xdr:rowOff>
    </xdr:from>
    <xdr:to>
      <xdr:col>15</xdr:col>
      <xdr:colOff>101600</xdr:colOff>
      <xdr:row>77</xdr:row>
      <xdr:rowOff>60533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51660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5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98318</xdr:rowOff>
    </xdr:from>
    <xdr:to>
      <xdr:col>10</xdr:col>
      <xdr:colOff>165100</xdr:colOff>
      <xdr:row>79</xdr:row>
      <xdr:rowOff>28468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19595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6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141790</xdr:rowOff>
    </xdr:from>
    <xdr:to>
      <xdr:col>6</xdr:col>
      <xdr:colOff>38100</xdr:colOff>
      <xdr:row>79</xdr:row>
      <xdr:rowOff>71940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63067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0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163570</xdr:rowOff>
    </xdr:from>
    <xdr:to>
      <xdr:col>24</xdr:col>
      <xdr:colOff>62865</xdr:colOff>
      <xdr:row>98</xdr:row>
      <xdr:rowOff>91208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070"/>
          <a:ext cx="1270" cy="12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95035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91208</xdr:rowOff>
    </xdr:from>
    <xdr:to>
      <xdr:col>24</xdr:col>
      <xdr:colOff>152400</xdr:colOff>
      <xdr:row>98</xdr:row>
      <xdr:rowOff>91208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110247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6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163570</xdr:rowOff>
    </xdr:from>
    <xdr:to>
      <xdr:col>24</xdr:col>
      <xdr:colOff>152400</xdr:colOff>
      <xdr:row>90</xdr:row>
      <xdr:rowOff>163570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152206</xdr:rowOff>
    </xdr:from>
    <xdr:to>
      <xdr:col>24</xdr:col>
      <xdr:colOff>63500</xdr:colOff>
      <xdr:row>97</xdr:row>
      <xdr:rowOff>169818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82856"/>
          <a:ext cx="838200" cy="1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44197</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3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21320</xdr:rowOff>
    </xdr:from>
    <xdr:to>
      <xdr:col>24</xdr:col>
      <xdr:colOff>114300</xdr:colOff>
      <xdr:row>97</xdr:row>
      <xdr:rowOff>122920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169818</xdr:rowOff>
    </xdr:from>
    <xdr:to>
      <xdr:col>19</xdr:col>
      <xdr:colOff>177800</xdr:colOff>
      <xdr:row>98</xdr:row>
      <xdr:rowOff>13836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00468"/>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4451</xdr:rowOff>
    </xdr:from>
    <xdr:to>
      <xdr:col>20</xdr:col>
      <xdr:colOff>38100</xdr:colOff>
      <xdr:row>97</xdr:row>
      <xdr:rowOff>106051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122578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1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13836</xdr:rowOff>
    </xdr:from>
    <xdr:to>
      <xdr:col>15</xdr:col>
      <xdr:colOff>50800</xdr:colOff>
      <xdr:row>98</xdr:row>
      <xdr:rowOff>74806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15936"/>
          <a:ext cx="889000" cy="6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17701</xdr:rowOff>
    </xdr:from>
    <xdr:to>
      <xdr:col>15</xdr:col>
      <xdr:colOff>101600</xdr:colOff>
      <xdr:row>97</xdr:row>
      <xdr:rowOff>119301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4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135828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74806</xdr:rowOff>
    </xdr:from>
    <xdr:to>
      <xdr:col>10</xdr:col>
      <xdr:colOff>114300</xdr:colOff>
      <xdr:row>98</xdr:row>
      <xdr:rowOff>118630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76906"/>
          <a:ext cx="889000" cy="4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92357</xdr:rowOff>
    </xdr:from>
    <xdr:to>
      <xdr:col>10</xdr:col>
      <xdr:colOff>165100</xdr:colOff>
      <xdr:row>98</xdr:row>
      <xdr:rowOff>22507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2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39034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122904</xdr:rowOff>
    </xdr:from>
    <xdr:to>
      <xdr:col>6</xdr:col>
      <xdr:colOff>38100</xdr:colOff>
      <xdr:row>98</xdr:row>
      <xdr:rowOff>53054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69581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101406</xdr:rowOff>
    </xdr:from>
    <xdr:to>
      <xdr:col>24</xdr:col>
      <xdr:colOff>114300</xdr:colOff>
      <xdr:row>98</xdr:row>
      <xdr:rowOff>31556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16333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119018</xdr:rowOff>
    </xdr:from>
    <xdr:to>
      <xdr:col>20</xdr:col>
      <xdr:colOff>38100</xdr:colOff>
      <xdr:row>98</xdr:row>
      <xdr:rowOff>49168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4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40295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4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134486</xdr:rowOff>
    </xdr:from>
    <xdr:to>
      <xdr:col>15</xdr:col>
      <xdr:colOff>101600</xdr:colOff>
      <xdr:row>98</xdr:row>
      <xdr:rowOff>64636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6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55763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5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24006</xdr:rowOff>
    </xdr:from>
    <xdr:to>
      <xdr:col>10</xdr:col>
      <xdr:colOff>165100</xdr:colOff>
      <xdr:row>98</xdr:row>
      <xdr:rowOff>125606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2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116733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1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67830</xdr:rowOff>
    </xdr:from>
    <xdr:to>
      <xdr:col>6</xdr:col>
      <xdr:colOff>38100</xdr:colOff>
      <xdr:row>98</xdr:row>
      <xdr:rowOff>169430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160557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23440</xdr:rowOff>
    </xdr:from>
    <xdr:to>
      <xdr:col>55</xdr:col>
      <xdr:colOff>0</xdr:colOff>
      <xdr:row>37</xdr:row>
      <xdr:rowOff>38789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195640"/>
          <a:ext cx="838200" cy="18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23440</xdr:rowOff>
    </xdr:from>
    <xdr:to>
      <xdr:col>50</xdr:col>
      <xdr:colOff>114300</xdr:colOff>
      <xdr:row>37</xdr:row>
      <xdr:rowOff>138394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195640"/>
          <a:ext cx="889000" cy="28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138394</xdr:rowOff>
    </xdr:from>
    <xdr:to>
      <xdr:col>45</xdr:col>
      <xdr:colOff>177800</xdr:colOff>
      <xdr:row>37</xdr:row>
      <xdr:rowOff>150477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482044"/>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125004</xdr:rowOff>
    </xdr:from>
    <xdr:to>
      <xdr:col>41</xdr:col>
      <xdr:colOff>50800</xdr:colOff>
      <xdr:row>37</xdr:row>
      <xdr:rowOff>150477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468654"/>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159439</xdr:rowOff>
    </xdr:from>
    <xdr:to>
      <xdr:col>55</xdr:col>
      <xdr:colOff>50800</xdr:colOff>
      <xdr:row>37</xdr:row>
      <xdr:rowOff>89589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10866</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1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144090</xdr:rowOff>
    </xdr:from>
    <xdr:to>
      <xdr:col>50</xdr:col>
      <xdr:colOff>165100</xdr:colOff>
      <xdr:row>36</xdr:row>
      <xdr:rowOff>74240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14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90767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92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87594</xdr:rowOff>
    </xdr:from>
    <xdr:to>
      <xdr:col>46</xdr:col>
      <xdr:colOff>38100</xdr:colOff>
      <xdr:row>38</xdr:row>
      <xdr:rowOff>17744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3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34271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206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99677</xdr:rowOff>
    </xdr:from>
    <xdr:to>
      <xdr:col>41</xdr:col>
      <xdr:colOff>101600</xdr:colOff>
      <xdr:row>38</xdr:row>
      <xdr:rowOff>29827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46354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218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74204</xdr:rowOff>
    </xdr:from>
    <xdr:to>
      <xdr:col>36</xdr:col>
      <xdr:colOff>165100</xdr:colOff>
      <xdr:row>38</xdr:row>
      <xdr:rowOff>4355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17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20881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69748</xdr:rowOff>
    </xdr:from>
    <xdr:to>
      <xdr:col>55</xdr:col>
      <xdr:colOff>0</xdr:colOff>
      <xdr:row>58</xdr:row>
      <xdr:rowOff>103543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13848"/>
          <a:ext cx="8382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103543</xdr:rowOff>
    </xdr:from>
    <xdr:to>
      <xdr:col>50</xdr:col>
      <xdr:colOff>114300</xdr:colOff>
      <xdr:row>58</xdr:row>
      <xdr:rowOff>108686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47643"/>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108686</xdr:rowOff>
    </xdr:from>
    <xdr:to>
      <xdr:col>45</xdr:col>
      <xdr:colOff>177800</xdr:colOff>
      <xdr:row>58</xdr:row>
      <xdr:rowOff>137033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52786"/>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137033</xdr:rowOff>
    </xdr:from>
    <xdr:to>
      <xdr:col>41</xdr:col>
      <xdr:colOff>50800</xdr:colOff>
      <xdr:row>58</xdr:row>
      <xdr:rowOff>139471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81133"/>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18948</xdr:rowOff>
    </xdr:from>
    <xdr:to>
      <xdr:col>55</xdr:col>
      <xdr:colOff>50800</xdr:colOff>
      <xdr:row>58</xdr:row>
      <xdr:rowOff>120548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168825</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4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52743</xdr:rowOff>
    </xdr:from>
    <xdr:to>
      <xdr:col>50</xdr:col>
      <xdr:colOff>165100</xdr:colOff>
      <xdr:row>58</xdr:row>
      <xdr:rowOff>154343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9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145470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08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57886</xdr:rowOff>
    </xdr:from>
    <xdr:to>
      <xdr:col>46</xdr:col>
      <xdr:colOff>38100</xdr:colOff>
      <xdr:row>58</xdr:row>
      <xdr:rowOff>159486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0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150613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0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86233</xdr:rowOff>
    </xdr:from>
    <xdr:to>
      <xdr:col>41</xdr:col>
      <xdr:colOff>101600</xdr:colOff>
      <xdr:row>59</xdr:row>
      <xdr:rowOff>16383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7510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88671</xdr:rowOff>
    </xdr:from>
    <xdr:to>
      <xdr:col>36</xdr:col>
      <xdr:colOff>165100</xdr:colOff>
      <xdr:row>59</xdr:row>
      <xdr:rowOff>18821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9948</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2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16909</xdr:rowOff>
    </xdr:from>
    <xdr:to>
      <xdr:col>55</xdr:col>
      <xdr:colOff>0</xdr:colOff>
      <xdr:row>78</xdr:row>
      <xdr:rowOff>59559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390009"/>
          <a:ext cx="8382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7896</xdr:rowOff>
    </xdr:from>
    <xdr:to>
      <xdr:col>50</xdr:col>
      <xdr:colOff>114300</xdr:colOff>
      <xdr:row>78</xdr:row>
      <xdr:rowOff>16909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209546"/>
          <a:ext cx="889000" cy="18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7896</xdr:rowOff>
    </xdr:from>
    <xdr:to>
      <xdr:col>45</xdr:col>
      <xdr:colOff>177800</xdr:colOff>
      <xdr:row>77</xdr:row>
      <xdr:rowOff>113378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209546"/>
          <a:ext cx="8890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113378</xdr:rowOff>
    </xdr:from>
    <xdr:to>
      <xdr:col>41</xdr:col>
      <xdr:colOff>50800</xdr:colOff>
      <xdr:row>78</xdr:row>
      <xdr:rowOff>159262</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315028"/>
          <a:ext cx="889000" cy="21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8759</xdr:rowOff>
    </xdr:from>
    <xdr:to>
      <xdr:col>55</xdr:col>
      <xdr:colOff>50800</xdr:colOff>
      <xdr:row>78</xdr:row>
      <xdr:rowOff>110359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3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158636</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6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137559</xdr:rowOff>
    </xdr:from>
    <xdr:to>
      <xdr:col>50</xdr:col>
      <xdr:colOff>165100</xdr:colOff>
      <xdr:row>78</xdr:row>
      <xdr:rowOff>67709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3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58836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43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128546</xdr:rowOff>
    </xdr:from>
    <xdr:to>
      <xdr:col>46</xdr:col>
      <xdr:colOff>38100</xdr:colOff>
      <xdr:row>77</xdr:row>
      <xdr:rowOff>58696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15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75223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293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62578</xdr:rowOff>
    </xdr:from>
    <xdr:to>
      <xdr:col>41</xdr:col>
      <xdr:colOff>101600</xdr:colOff>
      <xdr:row>77</xdr:row>
      <xdr:rowOff>164178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26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155305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35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108462</xdr:rowOff>
    </xdr:from>
    <xdr:to>
      <xdr:col>36</xdr:col>
      <xdr:colOff>165100</xdr:colOff>
      <xdr:row>79</xdr:row>
      <xdr:rowOff>38612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8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29739</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57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154215</xdr:rowOff>
    </xdr:from>
    <xdr:to>
      <xdr:col>55</xdr:col>
      <xdr:colOff>0</xdr:colOff>
      <xdr:row>98</xdr:row>
      <xdr:rowOff>21971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13415"/>
          <a:ext cx="838200" cy="21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164275</xdr:rowOff>
    </xdr:from>
    <xdr:to>
      <xdr:col>50</xdr:col>
      <xdr:colOff>114300</xdr:colOff>
      <xdr:row>98</xdr:row>
      <xdr:rowOff>21971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23475"/>
          <a:ext cx="889000" cy="20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164275</xdr:rowOff>
    </xdr:from>
    <xdr:to>
      <xdr:col>45</xdr:col>
      <xdr:colOff>177800</xdr:colOff>
      <xdr:row>98</xdr:row>
      <xdr:rowOff>114737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23475"/>
          <a:ext cx="889000" cy="29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114737</xdr:rowOff>
    </xdr:from>
    <xdr:to>
      <xdr:col>41</xdr:col>
      <xdr:colOff>50800</xdr:colOff>
      <xdr:row>98</xdr:row>
      <xdr:rowOff>167315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91683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103415</xdr:rowOff>
    </xdr:from>
    <xdr:to>
      <xdr:col>55</xdr:col>
      <xdr:colOff>50800</xdr:colOff>
      <xdr:row>97</xdr:row>
      <xdr:rowOff>33565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81842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142621</xdr:rowOff>
    </xdr:from>
    <xdr:to>
      <xdr:col>50</xdr:col>
      <xdr:colOff>165100</xdr:colOff>
      <xdr:row>98</xdr:row>
      <xdr:rowOff>72771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63898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6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113475</xdr:rowOff>
    </xdr:from>
    <xdr:to>
      <xdr:col>46</xdr:col>
      <xdr:colOff>38100</xdr:colOff>
      <xdr:row>97</xdr:row>
      <xdr:rowOff>43625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34752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63937</xdr:rowOff>
    </xdr:from>
    <xdr:to>
      <xdr:col>41</xdr:col>
      <xdr:colOff>101600</xdr:colOff>
      <xdr:row>98</xdr:row>
      <xdr:rowOff>165537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156664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116515</xdr:rowOff>
    </xdr:from>
    <xdr:to>
      <xdr:col>36</xdr:col>
      <xdr:colOff>165100</xdr:colOff>
      <xdr:row>99</xdr:row>
      <xdr:rowOff>46665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9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37792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701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115316</xdr:rowOff>
    </xdr:from>
    <xdr:to>
      <xdr:col>85</xdr:col>
      <xdr:colOff>127000</xdr:colOff>
      <xdr:row>38</xdr:row>
      <xdr:rowOff>140843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630416"/>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111658</xdr:rowOff>
    </xdr:from>
    <xdr:to>
      <xdr:col>81</xdr:col>
      <xdr:colOff>50800</xdr:colOff>
      <xdr:row>38</xdr:row>
      <xdr:rowOff>115316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62675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106325</xdr:rowOff>
    </xdr:from>
    <xdr:to>
      <xdr:col>76</xdr:col>
      <xdr:colOff>114300</xdr:colOff>
      <xdr:row>38</xdr:row>
      <xdr:rowOff>111658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621425"/>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106325</xdr:rowOff>
    </xdr:from>
    <xdr:to>
      <xdr:col>71</xdr:col>
      <xdr:colOff>177800</xdr:colOff>
      <xdr:row>38</xdr:row>
      <xdr:rowOff>127698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621425"/>
          <a:ext cx="889000" cy="2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90043</xdr:rowOff>
    </xdr:from>
    <xdr:to>
      <xdr:col>85</xdr:col>
      <xdr:colOff>177800</xdr:colOff>
      <xdr:row>39</xdr:row>
      <xdr:rowOff>20193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68470</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64516</xdr:rowOff>
    </xdr:from>
    <xdr:to>
      <xdr:col>81</xdr:col>
      <xdr:colOff>101600</xdr:colOff>
      <xdr:row>38</xdr:row>
      <xdr:rowOff>166116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157243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60858</xdr:rowOff>
    </xdr:from>
    <xdr:to>
      <xdr:col>76</xdr:col>
      <xdr:colOff>165100</xdr:colOff>
      <xdr:row>38</xdr:row>
      <xdr:rowOff>162458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153585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55525</xdr:rowOff>
    </xdr:from>
    <xdr:to>
      <xdr:col>72</xdr:col>
      <xdr:colOff>38100</xdr:colOff>
      <xdr:row>38</xdr:row>
      <xdr:rowOff>157125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148252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6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76898</xdr:rowOff>
    </xdr:from>
    <xdr:to>
      <xdr:col>67</xdr:col>
      <xdr:colOff>101600</xdr:colOff>
      <xdr:row>39</xdr:row>
      <xdr:rowOff>7048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169625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8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37924</xdr:rowOff>
    </xdr:from>
    <xdr:to>
      <xdr:col>85</xdr:col>
      <xdr:colOff>127000</xdr:colOff>
      <xdr:row>57</xdr:row>
      <xdr:rowOff>101442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810574"/>
          <a:ext cx="838200" cy="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89588</xdr:rowOff>
    </xdr:from>
    <xdr:to>
      <xdr:col>81</xdr:col>
      <xdr:colOff>50800</xdr:colOff>
      <xdr:row>57</xdr:row>
      <xdr:rowOff>101442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862238"/>
          <a:ext cx="889000" cy="1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107272</xdr:rowOff>
    </xdr:from>
    <xdr:to>
      <xdr:col>76</xdr:col>
      <xdr:colOff>114300</xdr:colOff>
      <xdr:row>57</xdr:row>
      <xdr:rowOff>89588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708472"/>
          <a:ext cx="889000" cy="1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107272</xdr:rowOff>
    </xdr:from>
    <xdr:to>
      <xdr:col>71</xdr:col>
      <xdr:colOff>177800</xdr:colOff>
      <xdr:row>57</xdr:row>
      <xdr:rowOff>2964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708472"/>
          <a:ext cx="889000" cy="6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158574</xdr:rowOff>
    </xdr:from>
    <xdr:to>
      <xdr:col>85</xdr:col>
      <xdr:colOff>177800</xdr:colOff>
      <xdr:row>57</xdr:row>
      <xdr:rowOff>88724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5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137001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73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50642</xdr:rowOff>
    </xdr:from>
    <xdr:to>
      <xdr:col>81</xdr:col>
      <xdr:colOff>101600</xdr:colOff>
      <xdr:row>57</xdr:row>
      <xdr:rowOff>152242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143369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1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38788</xdr:rowOff>
    </xdr:from>
    <xdr:to>
      <xdr:col>76</xdr:col>
      <xdr:colOff>165100</xdr:colOff>
      <xdr:row>57</xdr:row>
      <xdr:rowOff>140388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81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131515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90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56472</xdr:rowOff>
    </xdr:from>
    <xdr:to>
      <xdr:col>72</xdr:col>
      <xdr:colOff>38100</xdr:colOff>
      <xdr:row>56</xdr:row>
      <xdr:rowOff>158072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65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149199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75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123614</xdr:rowOff>
    </xdr:from>
    <xdr:to>
      <xdr:col>67</xdr:col>
      <xdr:colOff>101600</xdr:colOff>
      <xdr:row>57</xdr:row>
      <xdr:rowOff>53764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7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70291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50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78344</xdr:rowOff>
    </xdr:from>
    <xdr:to>
      <xdr:col>85</xdr:col>
      <xdr:colOff>127000</xdr:colOff>
      <xdr:row>78</xdr:row>
      <xdr:rowOff>21971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279994"/>
          <a:ext cx="838200" cy="1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78344</xdr:rowOff>
    </xdr:from>
    <xdr:to>
      <xdr:col>81</xdr:col>
      <xdr:colOff>50800</xdr:colOff>
      <xdr:row>78</xdr:row>
      <xdr:rowOff>130693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279994"/>
          <a:ext cx="889000" cy="22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134352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50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51460</xdr:rowOff>
    </xdr:from>
    <xdr:to>
      <xdr:col>76</xdr:col>
      <xdr:colOff>114300</xdr:colOff>
      <xdr:row>78</xdr:row>
      <xdr:rowOff>130693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081660"/>
          <a:ext cx="889000" cy="42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51460</xdr:rowOff>
    </xdr:from>
    <xdr:to>
      <xdr:col>71</xdr:col>
      <xdr:colOff>177800</xdr:colOff>
      <xdr:row>77</xdr:row>
      <xdr:rowOff>107055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081660"/>
          <a:ext cx="889000" cy="22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136090</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122511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142621</xdr:rowOff>
    </xdr:from>
    <xdr:to>
      <xdr:col>85</xdr:col>
      <xdr:colOff>177800</xdr:colOff>
      <xdr:row>78</xdr:row>
      <xdr:rowOff>72771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101998</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1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27544</xdr:rowOff>
    </xdr:from>
    <xdr:to>
      <xdr:col>81</xdr:col>
      <xdr:colOff>101600</xdr:colOff>
      <xdr:row>77</xdr:row>
      <xdr:rowOff>129144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2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145671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00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79893</xdr:rowOff>
    </xdr:from>
    <xdr:to>
      <xdr:col>76</xdr:col>
      <xdr:colOff>165100</xdr:colOff>
      <xdr:row>79</xdr:row>
      <xdr:rowOff>10043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1170</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54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660</xdr:rowOff>
    </xdr:from>
    <xdr:to>
      <xdr:col>72</xdr:col>
      <xdr:colOff>38100</xdr:colOff>
      <xdr:row>76</xdr:row>
      <xdr:rowOff>102260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0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118787</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280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56255</xdr:rowOff>
    </xdr:from>
    <xdr:to>
      <xdr:col>67</xdr:col>
      <xdr:colOff>101600</xdr:colOff>
      <xdr:row>77</xdr:row>
      <xdr:rowOff>157855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2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2932</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03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65633</xdr:rowOff>
    </xdr:from>
    <xdr:to>
      <xdr:col>85</xdr:col>
      <xdr:colOff>127000</xdr:colOff>
      <xdr:row>98</xdr:row>
      <xdr:rowOff>78423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867733"/>
          <a:ext cx="8382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78423</xdr:rowOff>
    </xdr:from>
    <xdr:to>
      <xdr:col>81</xdr:col>
      <xdr:colOff>50800</xdr:colOff>
      <xdr:row>98</xdr:row>
      <xdr:rowOff>93320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880523"/>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93320</xdr:rowOff>
    </xdr:from>
    <xdr:to>
      <xdr:col>76</xdr:col>
      <xdr:colOff>114300</xdr:colOff>
      <xdr:row>98</xdr:row>
      <xdr:rowOff>102388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895420"/>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33744</xdr:rowOff>
    </xdr:from>
    <xdr:to>
      <xdr:col>71</xdr:col>
      <xdr:colOff>177800</xdr:colOff>
      <xdr:row>98</xdr:row>
      <xdr:rowOff>102388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835844"/>
          <a:ext cx="889000" cy="6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14833</xdr:rowOff>
    </xdr:from>
    <xdr:to>
      <xdr:col>85</xdr:col>
      <xdr:colOff>177800</xdr:colOff>
      <xdr:row>98</xdr:row>
      <xdr:rowOff>116433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8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101210</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73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27623</xdr:rowOff>
    </xdr:from>
    <xdr:to>
      <xdr:col>81</xdr:col>
      <xdr:colOff>101600</xdr:colOff>
      <xdr:row>98</xdr:row>
      <xdr:rowOff>129223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82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120350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92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42520</xdr:rowOff>
    </xdr:from>
    <xdr:to>
      <xdr:col>76</xdr:col>
      <xdr:colOff>165100</xdr:colOff>
      <xdr:row>98</xdr:row>
      <xdr:rowOff>144120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8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135247</xdr:rowOff>
    </xdr:from>
    <xdr:ext cx="469744"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57428" y="1693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51588</xdr:rowOff>
    </xdr:from>
    <xdr:to>
      <xdr:col>72</xdr:col>
      <xdr:colOff>38100</xdr:colOff>
      <xdr:row>98</xdr:row>
      <xdr:rowOff>153188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85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144315</xdr:rowOff>
    </xdr:from>
    <xdr:ext cx="469744"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68428" y="1694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154394</xdr:rowOff>
    </xdr:from>
    <xdr:to>
      <xdr:col>67</xdr:col>
      <xdr:colOff>101600</xdr:colOff>
      <xdr:row>98</xdr:row>
      <xdr:rowOff>84544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7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75671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87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総務費における住民一人当たりのコストは</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63,563</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円となり、類似団体平均値を僅かに上回った。昨年度に実施した原油価格高騰緊急対策事業費が減額（皆減）となったものの、総合病院誘致に伴う病院用地購入費の増や新たな町内会館（明石台第八会館）の</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整備費の増などにより、昨年度と比べて</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17,846</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円の増額となった。</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も、新型コロナウイルス感染症の影響を受けた住民税非課税世帯に対する電力・ガス・食料品等価格高騰緊急支援事業が皆減したが、今年度に実施した、物価高騰の影響を受けた住民税非課税世帯への対策支援事業が皆増したほか、</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子ども医療費助成および保育施設整備に係る交付金の増により、一人当たりのコストは増額した。</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土木費の増額は、性質別分析の普通建設事業費の部分でも述べたとおり、やすらぎパークとみや整備工事による増のほか、市道三ノ関大崎線道路改良事業における歳出の増による影響もある。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一方、労働費における減額は、今年度からテレワークセンター（現：ビジネス交流ベース）の運営が始まり、整備事業費が皆減となったことが主な要因である。</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残高は、およそ７７０百万円の決算積立を行ったが、財政運営における資金不足を補うために１，１００百万円程度を取り崩したため残高が減少した。実質収支額は、繰越事業の増により翌年度へ繰り越すべき財源が増加したため、昨年度より少なくなっている。この繰越事業の増は、事業効果の即応性を高めるため、令和６年度において対応予定であった事業を令和５年度に前倒し計上して実施したことに伴うものである。</a:t>
          </a:r>
          <a:endPar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は、令和５年度から実施した学校給食費の完全無償化に伴う歳入の減や、原油価格高騰による物件費・維持補修費等の歳出の増を補填するため、昨年度の２倍以上となる金額（１，１００百万円）の財政調整基金を取り崩し、単年度収支とともに赤字算定となった。</a:t>
          </a:r>
          <a:endPar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今後は、事務事業の見直しやコストの削減など、より一層の行政改革を推進し、数値の改善に向けた健全な財政運営に努める。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連結実質赤字比率は、算定開始以来、数値が算出されていないことに加え、赤字が発生した会計もない。</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決算より、下水道事業が法適用の企業会計へと移行しており、水道事業とともに健全な運営状況を維持している。しかしながら、老朽化した施設や設備の整備更新に係る経費は今後も課題であり、中長期的な経営判断のもと、引き続き健全経営に努めていくことが必要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一般会計における黒字幅の減少要因は、「実質収支比率等に係る経年分析」において記載の通りである。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介護保険特別会計においては、保険料や国・県支出金などの増により歳入が増えたものの、保険給付費などの歳出も増となり実質収支額が減少した。また、国民健康保険特別会計でも、一般管理費などを含む総務費のほか国民健康保険事業費納付金などの歳出の増により、実質収支額は減少となった。昨年度と比べて標準財政規模が大きくなったこともあり、これらの特別会計における黒字幅は小さく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実質公債費比率は、平成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年度以降、実際に負担している公債費等よりも基準財政需要額に算入された公債費等（算入公債費等）の数値が大きくなっているため、負数の算定結果となっている。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分子の各構成費目については、公営企業債の元利償還金に対する繰入金が年々減少しているものの、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年度に借入を行った台風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号の被害に伴う災害復旧事業債や、小・中学校の校内通信ネットワーク整備に係る学校教育施設等整備事業債、富谷宿観光交流ステーション整備のための一般補助施設整備等事業債などが償還開始となり、</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元利償還金が５３百万円増加した。そのため、全体では昨年度と比べて４３百万円の増となった。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今後も、普通会計においては地方債発行の抑制や公債費の平準化に努め、公営企業および一部事務組合に対しても、公債費の動向を注視し健全な財政運営を進める。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減債基金への積立ては行っているものの、満期一括償還地方債の償還財源としての積立ては行っていないため、計上されていない。</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今後も公債費の平準化を図るため、減債基金を活用していく。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充当可能財源（充当可能基金や基準財政需要額算入見込額等）が将来負担額（地方債現在高や退職手当負担見込額等）を上回っていることから、例年同様に算定されなかった。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将来負担額における地方債現在高については、公共施設等総合管理計画に基づく中長期的なハード面における整備の見通しや新たな文教施設の建設等を考えると、今後も地方債の需要は高まり、残高は増加することが見込まれ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また、退職手当負担見込額についても、令和２年度より計上されるようになり、年々増加傾向にある。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そのため、今後もより一層、負担額全体を見通した上での行財政運営の健全性維持に努める。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宮城県富谷市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とその他特定目的基金（主に、ユーマイタウン施設整備基金）において、各種事業の財源に充てるための取り崩しを行ったため、令和４年度末残高と比べておよそ４２０百万円の減となった。それぞれの基金の増減理由については、各項目欄に記載のとお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おいては、増加する行政経費や今後想定される総合病院誘致などの大型事業へ充当するための取り崩しにより、また、ユーマイタウン施設整備基金においては、引き続き図書館等複合施設整備事業に充てるほか、学校や公民館の長寿命化修繕に充てるための取り崩しなどにより、今後残高は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・ユーマイタウン施設整備基金：公共施設および公益施設の整備資金に充てるもの。また、それにより、住み良いまちづくりを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推進するもの。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・庁舎整備基金　　　　　　　：市庁舎の建設、増改築および維持管理の資金に充てるもの。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・ふるさと富谷創造基金　　　：富谷に根ざした歴史、伝統、文化、産業等を生かし、独自の魅力を備えたふるさと富谷づくりを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推進するもの。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・長寿社会福祉基金　　　　　：地域における福祉活動の促進、快適な生活環境の形成等、高齢化率の上昇が進む社会に対応した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施策を推進するための資金に充てるもの。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・市営墓地等管理運営基金　　：富谷市営墓地事業及び富谷市営愛玩動物霊園事業の財政の調整を図り、その健全な運営に資するもの。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・ユーマイタウン施設整備基金：（仮称）やすらぎパークとみや整備事業や図書館等複合施設整備事業への充当により、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２５５百万円の減。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・ふるさと富谷創造基金　　　：とみやはちみつプロジェクト事業への充当を見込んだ積立てにより、微増。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・長寿社会福祉基金　　　　　：社会福祉協議会補助事業や保健福祉総合支援センターの運営事業への充当で、約３百万円の減。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・市営墓地等管理運営基金　　：墓地使用料などの積立てにより、１５４百万円の増。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・ユーマイタウン施設整備基金：引き続き、令和７年度開館を目指す図書館等複合施設整備事業への充当を予定しているほか、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放課後児童クラブ整備事業への充当を予定。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歳計剰余金処分相当額を含むおよそ７７０百万円の積立てを行った一方で、財政運営における資金不足（主に、学校給食費の完全無償化に伴う歳入の減や、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扶助費、物件費および維持補修費などの歳出の増）を補うために、およそ１，１００百万円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の取り崩しを行ったため、年度末残高は昨年度と比べて３４８百万円の減額（対令和４年度比 ▲６．９％）となった。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経済事情の変動等による財源不足や、災害等に対する経費の財源および災害等により生じた減収を埋めるための財源として充当予定。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また、今後想定される大型事業（総合病院誘致や成田二期北工業団地関連のインフラ整備）に係る経費などに充当する可能性を考慮すると、今後は残高が減少していく見込みである。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これまで同様、今後の公債費支出に備えるための積立てを行っているが、百万円未満であるため表およびグラフ上では昨年度同額となった。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経済事情の変動等により財源が不足する場合や、市債の償還額が他の年度に比べて多額となる年度に、市債の償還財源として充当予定。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2" t="s">
        <v>76</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2"/>
      <c r="CD1" s="592"/>
      <c r="CE1" s="592"/>
      <c r="CF1" s="592"/>
      <c r="CG1" s="592"/>
      <c r="CH1" s="592"/>
      <c r="CI1" s="592"/>
      <c r="CJ1" s="592"/>
      <c r="CK1" s="592"/>
      <c r="CL1" s="592"/>
      <c r="CM1" s="592"/>
      <c r="CN1" s="592"/>
      <c r="CO1" s="592"/>
      <c r="CP1" s="592"/>
      <c r="CQ1" s="592"/>
      <c r="CR1" s="592"/>
      <c r="CS1" s="592"/>
      <c r="CT1" s="592"/>
      <c r="CU1" s="592"/>
      <c r="CV1" s="592"/>
      <c r="CW1" s="592"/>
      <c r="CX1" s="592"/>
      <c r="CY1" s="592"/>
      <c r="CZ1" s="592"/>
      <c r="DA1" s="592"/>
      <c r="DB1" s="592"/>
      <c r="DC1" s="592"/>
      <c r="DD1" s="592"/>
      <c r="DE1" s="592"/>
      <c r="DF1" s="592"/>
      <c r="DG1" s="592"/>
      <c r="DH1" s="592"/>
      <c r="DI1" s="592"/>
      <c r="DJ1" s="181"/>
      <c r="DK1" s="181"/>
      <c r="DL1" s="181"/>
      <c r="DM1" s="181"/>
      <c r="DN1" s="181"/>
      <c r="DO1" s="181"/>
    </row>
    <row r="2" spans="1:119" ht="24.75" thickBot="1" x14ac:dyDescent="0.2">
      <c r="B2" s="182" t="s">
        <v>77</v>
      </c>
      <c r="C2" s="182"/>
      <c r="D2" s="183"/>
    </row>
    <row r="3" spans="1:119" ht="18.75" customHeight="1" thickBot="1" x14ac:dyDescent="0.2">
      <c r="A3" s="181"/>
      <c r="B3" s="593" t="s">
        <v>78</v>
      </c>
      <c r="C3" s="594"/>
      <c r="D3" s="594"/>
      <c r="E3" s="595"/>
      <c r="F3" s="595"/>
      <c r="G3" s="595"/>
      <c r="H3" s="595"/>
      <c r="I3" s="595"/>
      <c r="J3" s="595"/>
      <c r="K3" s="595"/>
      <c r="L3" s="595" t="s">
        <v>79</v>
      </c>
      <c r="M3" s="595"/>
      <c r="N3" s="595"/>
      <c r="O3" s="595"/>
      <c r="P3" s="595"/>
      <c r="Q3" s="595"/>
      <c r="R3" s="598"/>
      <c r="S3" s="598"/>
      <c r="T3" s="598"/>
      <c r="U3" s="598"/>
      <c r="V3" s="599"/>
      <c r="W3" s="489" t="s">
        <v>80</v>
      </c>
      <c r="X3" s="490"/>
      <c r="Y3" s="490"/>
      <c r="Z3" s="490"/>
      <c r="AA3" s="490"/>
      <c r="AB3" s="594"/>
      <c r="AC3" s="598" t="s">
        <v>81</v>
      </c>
      <c r="AD3" s="490"/>
      <c r="AE3" s="490"/>
      <c r="AF3" s="490"/>
      <c r="AG3" s="490"/>
      <c r="AH3" s="490"/>
      <c r="AI3" s="490"/>
      <c r="AJ3" s="490"/>
      <c r="AK3" s="490"/>
      <c r="AL3" s="560"/>
      <c r="AM3" s="489" t="s">
        <v>82</v>
      </c>
      <c r="AN3" s="490"/>
      <c r="AO3" s="490"/>
      <c r="AP3" s="490"/>
      <c r="AQ3" s="490"/>
      <c r="AR3" s="490"/>
      <c r="AS3" s="490"/>
      <c r="AT3" s="490"/>
      <c r="AU3" s="490"/>
      <c r="AV3" s="490"/>
      <c r="AW3" s="490"/>
      <c r="AX3" s="560"/>
      <c r="AY3" s="552" t="s">
        <v>1</v>
      </c>
      <c r="AZ3" s="553"/>
      <c r="BA3" s="553"/>
      <c r="BB3" s="553"/>
      <c r="BC3" s="553"/>
      <c r="BD3" s="553"/>
      <c r="BE3" s="553"/>
      <c r="BF3" s="553"/>
      <c r="BG3" s="553"/>
      <c r="BH3" s="553"/>
      <c r="BI3" s="553"/>
      <c r="BJ3" s="553"/>
      <c r="BK3" s="553"/>
      <c r="BL3" s="553"/>
      <c r="BM3" s="602"/>
      <c r="BN3" s="489" t="s">
        <v>83</v>
      </c>
      <c r="BO3" s="490"/>
      <c r="BP3" s="490"/>
      <c r="BQ3" s="490"/>
      <c r="BR3" s="490"/>
      <c r="BS3" s="490"/>
      <c r="BT3" s="490"/>
      <c r="BU3" s="560"/>
      <c r="BV3" s="489" t="s">
        <v>84</v>
      </c>
      <c r="BW3" s="490"/>
      <c r="BX3" s="490"/>
      <c r="BY3" s="490"/>
      <c r="BZ3" s="490"/>
      <c r="CA3" s="490"/>
      <c r="CB3" s="490"/>
      <c r="CC3" s="560"/>
      <c r="CD3" s="552" t="s">
        <v>1</v>
      </c>
      <c r="CE3" s="553"/>
      <c r="CF3" s="553"/>
      <c r="CG3" s="553"/>
      <c r="CH3" s="553"/>
      <c r="CI3" s="553"/>
      <c r="CJ3" s="553"/>
      <c r="CK3" s="553"/>
      <c r="CL3" s="553"/>
      <c r="CM3" s="553"/>
      <c r="CN3" s="553"/>
      <c r="CO3" s="553"/>
      <c r="CP3" s="553"/>
      <c r="CQ3" s="553"/>
      <c r="CR3" s="553"/>
      <c r="CS3" s="602"/>
      <c r="CT3" s="489" t="s">
        <v>85</v>
      </c>
      <c r="CU3" s="490"/>
      <c r="CV3" s="490"/>
      <c r="CW3" s="490"/>
      <c r="CX3" s="490"/>
      <c r="CY3" s="490"/>
      <c r="CZ3" s="490"/>
      <c r="DA3" s="560"/>
      <c r="DB3" s="489" t="s">
        <v>86</v>
      </c>
      <c r="DC3" s="490"/>
      <c r="DD3" s="490"/>
      <c r="DE3" s="490"/>
      <c r="DF3" s="490"/>
      <c r="DG3" s="490"/>
      <c r="DH3" s="490"/>
      <c r="DI3" s="560"/>
    </row>
    <row r="4" spans="1:119" ht="18.75" customHeight="1" x14ac:dyDescent="0.15">
      <c r="A4" s="181"/>
      <c r="B4" s="568"/>
      <c r="C4" s="569"/>
      <c r="D4" s="569"/>
      <c r="E4" s="570"/>
      <c r="F4" s="570"/>
      <c r="G4" s="570"/>
      <c r="H4" s="570"/>
      <c r="I4" s="570"/>
      <c r="J4" s="570"/>
      <c r="K4" s="570"/>
      <c r="L4" s="570"/>
      <c r="M4" s="570"/>
      <c r="N4" s="570"/>
      <c r="O4" s="570"/>
      <c r="P4" s="570"/>
      <c r="Q4" s="570"/>
      <c r="R4" s="574"/>
      <c r="S4" s="574"/>
      <c r="T4" s="574"/>
      <c r="U4" s="574"/>
      <c r="V4" s="575"/>
      <c r="W4" s="561"/>
      <c r="X4" s="371"/>
      <c r="Y4" s="371"/>
      <c r="Z4" s="371"/>
      <c r="AA4" s="371"/>
      <c r="AB4" s="569"/>
      <c r="AC4" s="574"/>
      <c r="AD4" s="371"/>
      <c r="AE4" s="371"/>
      <c r="AF4" s="371"/>
      <c r="AG4" s="371"/>
      <c r="AH4" s="371"/>
      <c r="AI4" s="371"/>
      <c r="AJ4" s="371"/>
      <c r="AK4" s="371"/>
      <c r="AL4" s="562"/>
      <c r="AM4" s="511"/>
      <c r="AN4" s="409"/>
      <c r="AO4" s="409"/>
      <c r="AP4" s="409"/>
      <c r="AQ4" s="409"/>
      <c r="AR4" s="409"/>
      <c r="AS4" s="409"/>
      <c r="AT4" s="409"/>
      <c r="AU4" s="409"/>
      <c r="AV4" s="409"/>
      <c r="AW4" s="409"/>
      <c r="AX4" s="601"/>
      <c r="AY4" s="446" t="s">
        <v>87</v>
      </c>
      <c r="AZ4" s="447"/>
      <c r="BA4" s="447"/>
      <c r="BB4" s="447"/>
      <c r="BC4" s="447"/>
      <c r="BD4" s="447"/>
      <c r="BE4" s="447"/>
      <c r="BF4" s="447"/>
      <c r="BG4" s="447"/>
      <c r="BH4" s="447"/>
      <c r="BI4" s="447"/>
      <c r="BJ4" s="447"/>
      <c r="BK4" s="447"/>
      <c r="BL4" s="447"/>
      <c r="BM4" s="448"/>
      <c r="BN4" s="449">
        <v>20968004</v>
      </c>
      <c r="BO4" s="450"/>
      <c r="BP4" s="450"/>
      <c r="BQ4" s="450"/>
      <c r="BR4" s="450"/>
      <c r="BS4" s="450"/>
      <c r="BT4" s="450"/>
      <c r="BU4" s="451"/>
      <c r="BV4" s="449">
        <v>18572840</v>
      </c>
      <c r="BW4" s="450"/>
      <c r="BX4" s="450"/>
      <c r="BY4" s="450"/>
      <c r="BZ4" s="450"/>
      <c r="CA4" s="450"/>
      <c r="CB4" s="450"/>
      <c r="CC4" s="451"/>
      <c r="CD4" s="586" t="s">
        <v>88</v>
      </c>
      <c r="CE4" s="587"/>
      <c r="CF4" s="587"/>
      <c r="CG4" s="587"/>
      <c r="CH4" s="587"/>
      <c r="CI4" s="587"/>
      <c r="CJ4" s="587"/>
      <c r="CK4" s="587"/>
      <c r="CL4" s="587"/>
      <c r="CM4" s="587"/>
      <c r="CN4" s="587"/>
      <c r="CO4" s="587"/>
      <c r="CP4" s="587"/>
      <c r="CQ4" s="587"/>
      <c r="CR4" s="587"/>
      <c r="CS4" s="588"/>
      <c r="CT4" s="589">
        <v>11.6</v>
      </c>
      <c r="CU4" s="590"/>
      <c r="CV4" s="590"/>
      <c r="CW4" s="590"/>
      <c r="CX4" s="590"/>
      <c r="CY4" s="590"/>
      <c r="CZ4" s="590"/>
      <c r="DA4" s="591"/>
      <c r="DB4" s="589">
        <v>15.2</v>
      </c>
      <c r="DC4" s="590"/>
      <c r="DD4" s="590"/>
      <c r="DE4" s="590"/>
      <c r="DF4" s="590"/>
      <c r="DG4" s="590"/>
      <c r="DH4" s="590"/>
      <c r="DI4" s="591"/>
    </row>
    <row r="5" spans="1:119" ht="18.75" customHeight="1" x14ac:dyDescent="0.15">
      <c r="A5" s="181"/>
      <c r="B5" s="596"/>
      <c r="C5" s="410"/>
      <c r="D5" s="410"/>
      <c r="E5" s="597"/>
      <c r="F5" s="597"/>
      <c r="G5" s="597"/>
      <c r="H5" s="597"/>
      <c r="I5" s="597"/>
      <c r="J5" s="597"/>
      <c r="K5" s="597"/>
      <c r="L5" s="597"/>
      <c r="M5" s="597"/>
      <c r="N5" s="597"/>
      <c r="O5" s="597"/>
      <c r="P5" s="597"/>
      <c r="Q5" s="597"/>
      <c r="R5" s="408"/>
      <c r="S5" s="408"/>
      <c r="T5" s="408"/>
      <c r="U5" s="408"/>
      <c r="V5" s="600"/>
      <c r="W5" s="511"/>
      <c r="X5" s="409"/>
      <c r="Y5" s="409"/>
      <c r="Z5" s="409"/>
      <c r="AA5" s="409"/>
      <c r="AB5" s="410"/>
      <c r="AC5" s="408"/>
      <c r="AD5" s="409"/>
      <c r="AE5" s="409"/>
      <c r="AF5" s="409"/>
      <c r="AG5" s="409"/>
      <c r="AH5" s="409"/>
      <c r="AI5" s="409"/>
      <c r="AJ5" s="409"/>
      <c r="AK5" s="409"/>
      <c r="AL5" s="601"/>
      <c r="AM5" s="477" t="s">
        <v>89</v>
      </c>
      <c r="AN5" s="377"/>
      <c r="AO5" s="377"/>
      <c r="AP5" s="377"/>
      <c r="AQ5" s="377"/>
      <c r="AR5" s="377"/>
      <c r="AS5" s="377"/>
      <c r="AT5" s="378"/>
      <c r="AU5" s="478" t="s">
        <v>90</v>
      </c>
      <c r="AV5" s="479"/>
      <c r="AW5" s="479"/>
      <c r="AX5" s="479"/>
      <c r="AY5" s="434" t="s">
        <v>91</v>
      </c>
      <c r="AZ5" s="435"/>
      <c r="BA5" s="435"/>
      <c r="BB5" s="435"/>
      <c r="BC5" s="435"/>
      <c r="BD5" s="435"/>
      <c r="BE5" s="435"/>
      <c r="BF5" s="435"/>
      <c r="BG5" s="435"/>
      <c r="BH5" s="435"/>
      <c r="BI5" s="435"/>
      <c r="BJ5" s="435"/>
      <c r="BK5" s="435"/>
      <c r="BL5" s="435"/>
      <c r="BM5" s="436"/>
      <c r="BN5" s="420">
        <v>18642082</v>
      </c>
      <c r="BO5" s="421"/>
      <c r="BP5" s="421"/>
      <c r="BQ5" s="421"/>
      <c r="BR5" s="421"/>
      <c r="BS5" s="421"/>
      <c r="BT5" s="421"/>
      <c r="BU5" s="422"/>
      <c r="BV5" s="420">
        <v>16542574</v>
      </c>
      <c r="BW5" s="421"/>
      <c r="BX5" s="421"/>
      <c r="BY5" s="421"/>
      <c r="BZ5" s="421"/>
      <c r="CA5" s="421"/>
      <c r="CB5" s="421"/>
      <c r="CC5" s="422"/>
      <c r="CD5" s="460" t="s">
        <v>92</v>
      </c>
      <c r="CE5" s="380"/>
      <c r="CF5" s="380"/>
      <c r="CG5" s="380"/>
      <c r="CH5" s="380"/>
      <c r="CI5" s="380"/>
      <c r="CJ5" s="380"/>
      <c r="CK5" s="380"/>
      <c r="CL5" s="380"/>
      <c r="CM5" s="380"/>
      <c r="CN5" s="380"/>
      <c r="CO5" s="380"/>
      <c r="CP5" s="380"/>
      <c r="CQ5" s="380"/>
      <c r="CR5" s="380"/>
      <c r="CS5" s="461"/>
      <c r="CT5" s="417">
        <v>94.5</v>
      </c>
      <c r="CU5" s="418"/>
      <c r="CV5" s="418"/>
      <c r="CW5" s="418"/>
      <c r="CX5" s="418"/>
      <c r="CY5" s="418"/>
      <c r="CZ5" s="418"/>
      <c r="DA5" s="419"/>
      <c r="DB5" s="417">
        <v>87.1</v>
      </c>
      <c r="DC5" s="418"/>
      <c r="DD5" s="418"/>
      <c r="DE5" s="418"/>
      <c r="DF5" s="418"/>
      <c r="DG5" s="418"/>
      <c r="DH5" s="418"/>
      <c r="DI5" s="419"/>
    </row>
    <row r="6" spans="1:119" ht="18.75" customHeight="1" x14ac:dyDescent="0.15">
      <c r="A6" s="181"/>
      <c r="B6" s="566" t="s">
        <v>93</v>
      </c>
      <c r="C6" s="407"/>
      <c r="D6" s="407"/>
      <c r="E6" s="567"/>
      <c r="F6" s="567"/>
      <c r="G6" s="567"/>
      <c r="H6" s="567"/>
      <c r="I6" s="567"/>
      <c r="J6" s="567"/>
      <c r="K6" s="567"/>
      <c r="L6" s="567" t="s">
        <v>94</v>
      </c>
      <c r="M6" s="567"/>
      <c r="N6" s="567"/>
      <c r="O6" s="567"/>
      <c r="P6" s="567"/>
      <c r="Q6" s="567"/>
      <c r="R6" s="405"/>
      <c r="S6" s="405"/>
      <c r="T6" s="405"/>
      <c r="U6" s="405"/>
      <c r="V6" s="573"/>
      <c r="W6" s="510" t="s">
        <v>95</v>
      </c>
      <c r="X6" s="406"/>
      <c r="Y6" s="406"/>
      <c r="Z6" s="406"/>
      <c r="AA6" s="406"/>
      <c r="AB6" s="407"/>
      <c r="AC6" s="578" t="s">
        <v>96</v>
      </c>
      <c r="AD6" s="579"/>
      <c r="AE6" s="579"/>
      <c r="AF6" s="579"/>
      <c r="AG6" s="579"/>
      <c r="AH6" s="579"/>
      <c r="AI6" s="579"/>
      <c r="AJ6" s="579"/>
      <c r="AK6" s="579"/>
      <c r="AL6" s="580"/>
      <c r="AM6" s="477" t="s">
        <v>97</v>
      </c>
      <c r="AN6" s="377"/>
      <c r="AO6" s="377"/>
      <c r="AP6" s="377"/>
      <c r="AQ6" s="377"/>
      <c r="AR6" s="377"/>
      <c r="AS6" s="377"/>
      <c r="AT6" s="378"/>
      <c r="AU6" s="478" t="s">
        <v>90</v>
      </c>
      <c r="AV6" s="479"/>
      <c r="AW6" s="479"/>
      <c r="AX6" s="479"/>
      <c r="AY6" s="434" t="s">
        <v>98</v>
      </c>
      <c r="AZ6" s="435"/>
      <c r="BA6" s="435"/>
      <c r="BB6" s="435"/>
      <c r="BC6" s="435"/>
      <c r="BD6" s="435"/>
      <c r="BE6" s="435"/>
      <c r="BF6" s="435"/>
      <c r="BG6" s="435"/>
      <c r="BH6" s="435"/>
      <c r="BI6" s="435"/>
      <c r="BJ6" s="435"/>
      <c r="BK6" s="435"/>
      <c r="BL6" s="435"/>
      <c r="BM6" s="436"/>
      <c r="BN6" s="420">
        <v>2325922</v>
      </c>
      <c r="BO6" s="421"/>
      <c r="BP6" s="421"/>
      <c r="BQ6" s="421"/>
      <c r="BR6" s="421"/>
      <c r="BS6" s="421"/>
      <c r="BT6" s="421"/>
      <c r="BU6" s="422"/>
      <c r="BV6" s="420">
        <v>2030266</v>
      </c>
      <c r="BW6" s="421"/>
      <c r="BX6" s="421"/>
      <c r="BY6" s="421"/>
      <c r="BZ6" s="421"/>
      <c r="CA6" s="421"/>
      <c r="CB6" s="421"/>
      <c r="CC6" s="422"/>
      <c r="CD6" s="460" t="s">
        <v>99</v>
      </c>
      <c r="CE6" s="380"/>
      <c r="CF6" s="380"/>
      <c r="CG6" s="380"/>
      <c r="CH6" s="380"/>
      <c r="CI6" s="380"/>
      <c r="CJ6" s="380"/>
      <c r="CK6" s="380"/>
      <c r="CL6" s="380"/>
      <c r="CM6" s="380"/>
      <c r="CN6" s="380"/>
      <c r="CO6" s="380"/>
      <c r="CP6" s="380"/>
      <c r="CQ6" s="380"/>
      <c r="CR6" s="380"/>
      <c r="CS6" s="461"/>
      <c r="CT6" s="563">
        <v>95.5</v>
      </c>
      <c r="CU6" s="564"/>
      <c r="CV6" s="564"/>
      <c r="CW6" s="564"/>
      <c r="CX6" s="564"/>
      <c r="CY6" s="564"/>
      <c r="CZ6" s="564"/>
      <c r="DA6" s="565"/>
      <c r="DB6" s="563">
        <v>87.7</v>
      </c>
      <c r="DC6" s="564"/>
      <c r="DD6" s="564"/>
      <c r="DE6" s="564"/>
      <c r="DF6" s="564"/>
      <c r="DG6" s="564"/>
      <c r="DH6" s="564"/>
      <c r="DI6" s="565"/>
    </row>
    <row r="7" spans="1:119" ht="18.75" customHeight="1" x14ac:dyDescent="0.15">
      <c r="A7" s="181"/>
      <c r="B7" s="568"/>
      <c r="C7" s="569"/>
      <c r="D7" s="569"/>
      <c r="E7" s="570"/>
      <c r="F7" s="570"/>
      <c r="G7" s="570"/>
      <c r="H7" s="570"/>
      <c r="I7" s="570"/>
      <c r="J7" s="570"/>
      <c r="K7" s="570"/>
      <c r="L7" s="570"/>
      <c r="M7" s="570"/>
      <c r="N7" s="570"/>
      <c r="O7" s="570"/>
      <c r="P7" s="570"/>
      <c r="Q7" s="570"/>
      <c r="R7" s="574"/>
      <c r="S7" s="574"/>
      <c r="T7" s="574"/>
      <c r="U7" s="574"/>
      <c r="V7" s="575"/>
      <c r="W7" s="561"/>
      <c r="X7" s="371"/>
      <c r="Y7" s="371"/>
      <c r="Z7" s="371"/>
      <c r="AA7" s="371"/>
      <c r="AB7" s="569"/>
      <c r="AC7" s="581"/>
      <c r="AD7" s="372"/>
      <c r="AE7" s="372"/>
      <c r="AF7" s="372"/>
      <c r="AG7" s="372"/>
      <c r="AH7" s="372"/>
      <c r="AI7" s="372"/>
      <c r="AJ7" s="372"/>
      <c r="AK7" s="372"/>
      <c r="AL7" s="582"/>
      <c r="AM7" s="477" t="s">
        <v>100</v>
      </c>
      <c r="AN7" s="377"/>
      <c r="AO7" s="377"/>
      <c r="AP7" s="377"/>
      <c r="AQ7" s="377"/>
      <c r="AR7" s="377"/>
      <c r="AS7" s="377"/>
      <c r="AT7" s="378"/>
      <c r="AU7" s="478" t="s">
        <v>90</v>
      </c>
      <c r="AV7" s="479"/>
      <c r="AW7" s="479"/>
      <c r="AX7" s="479"/>
      <c r="AY7" s="434" t="s">
        <v>101</v>
      </c>
      <c r="AZ7" s="435"/>
      <c r="BA7" s="435"/>
      <c r="BB7" s="435"/>
      <c r="BC7" s="435"/>
      <c r="BD7" s="435"/>
      <c r="BE7" s="435"/>
      <c r="BF7" s="435"/>
      <c r="BG7" s="435"/>
      <c r="BH7" s="435"/>
      <c r="BI7" s="435"/>
      <c r="BJ7" s="435"/>
      <c r="BK7" s="435"/>
      <c r="BL7" s="435"/>
      <c r="BM7" s="436"/>
      <c r="BN7" s="420">
        <v>1133460</v>
      </c>
      <c r="BO7" s="421"/>
      <c r="BP7" s="421"/>
      <c r="BQ7" s="421"/>
      <c r="BR7" s="421"/>
      <c r="BS7" s="421"/>
      <c r="BT7" s="421"/>
      <c r="BU7" s="422"/>
      <c r="BV7" s="420">
        <v>490768</v>
      </c>
      <c r="BW7" s="421"/>
      <c r="BX7" s="421"/>
      <c r="BY7" s="421"/>
      <c r="BZ7" s="421"/>
      <c r="CA7" s="421"/>
      <c r="CB7" s="421"/>
      <c r="CC7" s="422"/>
      <c r="CD7" s="460" t="s">
        <v>102</v>
      </c>
      <c r="CE7" s="380"/>
      <c r="CF7" s="380"/>
      <c r="CG7" s="380"/>
      <c r="CH7" s="380"/>
      <c r="CI7" s="380"/>
      <c r="CJ7" s="380"/>
      <c r="CK7" s="380"/>
      <c r="CL7" s="380"/>
      <c r="CM7" s="380"/>
      <c r="CN7" s="380"/>
      <c r="CO7" s="380"/>
      <c r="CP7" s="380"/>
      <c r="CQ7" s="380"/>
      <c r="CR7" s="380"/>
      <c r="CS7" s="461"/>
      <c r="CT7" s="420">
        <v>10277514</v>
      </c>
      <c r="CU7" s="421"/>
      <c r="CV7" s="421"/>
      <c r="CW7" s="421"/>
      <c r="CX7" s="421"/>
      <c r="CY7" s="421"/>
      <c r="CZ7" s="421"/>
      <c r="DA7" s="422"/>
      <c r="DB7" s="420">
        <v>10151686</v>
      </c>
      <c r="DC7" s="421"/>
      <c r="DD7" s="421"/>
      <c r="DE7" s="421"/>
      <c r="DF7" s="421"/>
      <c r="DG7" s="421"/>
      <c r="DH7" s="421"/>
      <c r="DI7" s="422"/>
    </row>
    <row r="8" spans="1:119" ht="18.75" customHeight="1" thickBot="1" x14ac:dyDescent="0.2">
      <c r="A8" s="181"/>
      <c r="B8" s="571"/>
      <c r="C8" s="516"/>
      <c r="D8" s="516"/>
      <c r="E8" s="572"/>
      <c r="F8" s="572"/>
      <c r="G8" s="572"/>
      <c r="H8" s="572"/>
      <c r="I8" s="572"/>
      <c r="J8" s="572"/>
      <c r="K8" s="572"/>
      <c r="L8" s="572"/>
      <c r="M8" s="572"/>
      <c r="N8" s="572"/>
      <c r="O8" s="572"/>
      <c r="P8" s="572"/>
      <c r="Q8" s="572"/>
      <c r="R8" s="576"/>
      <c r="S8" s="576"/>
      <c r="T8" s="576"/>
      <c r="U8" s="576"/>
      <c r="V8" s="577"/>
      <c r="W8" s="491"/>
      <c r="X8" s="492"/>
      <c r="Y8" s="492"/>
      <c r="Z8" s="492"/>
      <c r="AA8" s="492"/>
      <c r="AB8" s="516"/>
      <c r="AC8" s="583"/>
      <c r="AD8" s="584"/>
      <c r="AE8" s="584"/>
      <c r="AF8" s="584"/>
      <c r="AG8" s="584"/>
      <c r="AH8" s="584"/>
      <c r="AI8" s="584"/>
      <c r="AJ8" s="584"/>
      <c r="AK8" s="584"/>
      <c r="AL8" s="585"/>
      <c r="AM8" s="477" t="s">
        <v>103</v>
      </c>
      <c r="AN8" s="377"/>
      <c r="AO8" s="377"/>
      <c r="AP8" s="377"/>
      <c r="AQ8" s="377"/>
      <c r="AR8" s="377"/>
      <c r="AS8" s="377"/>
      <c r="AT8" s="378"/>
      <c r="AU8" s="478" t="s">
        <v>90</v>
      </c>
      <c r="AV8" s="479"/>
      <c r="AW8" s="479"/>
      <c r="AX8" s="479"/>
      <c r="AY8" s="434" t="s">
        <v>104</v>
      </c>
      <c r="AZ8" s="435"/>
      <c r="BA8" s="435"/>
      <c r="BB8" s="435"/>
      <c r="BC8" s="435"/>
      <c r="BD8" s="435"/>
      <c r="BE8" s="435"/>
      <c r="BF8" s="435"/>
      <c r="BG8" s="435"/>
      <c r="BH8" s="435"/>
      <c r="BI8" s="435"/>
      <c r="BJ8" s="435"/>
      <c r="BK8" s="435"/>
      <c r="BL8" s="435"/>
      <c r="BM8" s="436"/>
      <c r="BN8" s="420">
        <v>1192462</v>
      </c>
      <c r="BO8" s="421"/>
      <c r="BP8" s="421"/>
      <c r="BQ8" s="421"/>
      <c r="BR8" s="421"/>
      <c r="BS8" s="421"/>
      <c r="BT8" s="421"/>
      <c r="BU8" s="422"/>
      <c r="BV8" s="420">
        <v>1539498</v>
      </c>
      <c r="BW8" s="421"/>
      <c r="BX8" s="421"/>
      <c r="BY8" s="421"/>
      <c r="BZ8" s="421"/>
      <c r="CA8" s="421"/>
      <c r="CB8" s="421"/>
      <c r="CC8" s="422"/>
      <c r="CD8" s="460" t="s">
        <v>105</v>
      </c>
      <c r="CE8" s="380"/>
      <c r="CF8" s="380"/>
      <c r="CG8" s="380"/>
      <c r="CH8" s="380"/>
      <c r="CI8" s="380"/>
      <c r="CJ8" s="380"/>
      <c r="CK8" s="380"/>
      <c r="CL8" s="380"/>
      <c r="CM8" s="380"/>
      <c r="CN8" s="380"/>
      <c r="CO8" s="380"/>
      <c r="CP8" s="380"/>
      <c r="CQ8" s="380"/>
      <c r="CR8" s="380"/>
      <c r="CS8" s="461"/>
      <c r="CT8" s="523">
        <v>0.76</v>
      </c>
      <c r="CU8" s="524"/>
      <c r="CV8" s="524"/>
      <c r="CW8" s="524"/>
      <c r="CX8" s="524"/>
      <c r="CY8" s="524"/>
      <c r="CZ8" s="524"/>
      <c r="DA8" s="525"/>
      <c r="DB8" s="523">
        <v>0.78</v>
      </c>
      <c r="DC8" s="524"/>
      <c r="DD8" s="524"/>
      <c r="DE8" s="524"/>
      <c r="DF8" s="524"/>
      <c r="DG8" s="524"/>
      <c r="DH8" s="524"/>
      <c r="DI8" s="525"/>
    </row>
    <row r="9" spans="1:119" ht="18.75" customHeight="1" thickBot="1" x14ac:dyDescent="0.2">
      <c r="A9" s="181"/>
      <c r="B9" s="552" t="s">
        <v>106</v>
      </c>
      <c r="C9" s="553"/>
      <c r="D9" s="553"/>
      <c r="E9" s="553"/>
      <c r="F9" s="553"/>
      <c r="G9" s="553"/>
      <c r="H9" s="553"/>
      <c r="I9" s="553"/>
      <c r="J9" s="553"/>
      <c r="K9" s="471"/>
      <c r="L9" s="554" t="s">
        <v>107</v>
      </c>
      <c r="M9" s="555"/>
      <c r="N9" s="555"/>
      <c r="O9" s="555"/>
      <c r="P9" s="555"/>
      <c r="Q9" s="556"/>
      <c r="R9" s="557">
        <v>51651</v>
      </c>
      <c r="S9" s="558"/>
      <c r="T9" s="558"/>
      <c r="U9" s="558"/>
      <c r="V9" s="559"/>
      <c r="W9" s="489" t="s">
        <v>108</v>
      </c>
      <c r="X9" s="490"/>
      <c r="Y9" s="490"/>
      <c r="Z9" s="490"/>
      <c r="AA9" s="490"/>
      <c r="AB9" s="490"/>
      <c r="AC9" s="490"/>
      <c r="AD9" s="490"/>
      <c r="AE9" s="490"/>
      <c r="AF9" s="490"/>
      <c r="AG9" s="490"/>
      <c r="AH9" s="490"/>
      <c r="AI9" s="490"/>
      <c r="AJ9" s="490"/>
      <c r="AK9" s="490"/>
      <c r="AL9" s="560"/>
      <c r="AM9" s="477" t="s">
        <v>109</v>
      </c>
      <c r="AN9" s="377"/>
      <c r="AO9" s="377"/>
      <c r="AP9" s="377"/>
      <c r="AQ9" s="377"/>
      <c r="AR9" s="377"/>
      <c r="AS9" s="377"/>
      <c r="AT9" s="378"/>
      <c r="AU9" s="478" t="s">
        <v>90</v>
      </c>
      <c r="AV9" s="479"/>
      <c r="AW9" s="479"/>
      <c r="AX9" s="479"/>
      <c r="AY9" s="434" t="s">
        <v>110</v>
      </c>
      <c r="AZ9" s="435"/>
      <c r="BA9" s="435"/>
      <c r="BB9" s="435"/>
      <c r="BC9" s="435"/>
      <c r="BD9" s="435"/>
      <c r="BE9" s="435"/>
      <c r="BF9" s="435"/>
      <c r="BG9" s="435"/>
      <c r="BH9" s="435"/>
      <c r="BI9" s="435"/>
      <c r="BJ9" s="435"/>
      <c r="BK9" s="435"/>
      <c r="BL9" s="435"/>
      <c r="BM9" s="436"/>
      <c r="BN9" s="420">
        <v>-347036</v>
      </c>
      <c r="BO9" s="421"/>
      <c r="BP9" s="421"/>
      <c r="BQ9" s="421"/>
      <c r="BR9" s="421"/>
      <c r="BS9" s="421"/>
      <c r="BT9" s="421"/>
      <c r="BU9" s="422"/>
      <c r="BV9" s="420">
        <v>488727</v>
      </c>
      <c r="BW9" s="421"/>
      <c r="BX9" s="421"/>
      <c r="BY9" s="421"/>
      <c r="BZ9" s="421"/>
      <c r="CA9" s="421"/>
      <c r="CB9" s="421"/>
      <c r="CC9" s="422"/>
      <c r="CD9" s="460" t="s">
        <v>111</v>
      </c>
      <c r="CE9" s="380"/>
      <c r="CF9" s="380"/>
      <c r="CG9" s="380"/>
      <c r="CH9" s="380"/>
      <c r="CI9" s="380"/>
      <c r="CJ9" s="380"/>
      <c r="CK9" s="380"/>
      <c r="CL9" s="380"/>
      <c r="CM9" s="380"/>
      <c r="CN9" s="380"/>
      <c r="CO9" s="380"/>
      <c r="CP9" s="380"/>
      <c r="CQ9" s="380"/>
      <c r="CR9" s="380"/>
      <c r="CS9" s="461"/>
      <c r="CT9" s="417">
        <v>4.0999999999999996</v>
      </c>
      <c r="CU9" s="418"/>
      <c r="CV9" s="418"/>
      <c r="CW9" s="418"/>
      <c r="CX9" s="418"/>
      <c r="CY9" s="418"/>
      <c r="CZ9" s="418"/>
      <c r="DA9" s="419"/>
      <c r="DB9" s="417">
        <v>4.4000000000000004</v>
      </c>
      <c r="DC9" s="418"/>
      <c r="DD9" s="418"/>
      <c r="DE9" s="418"/>
      <c r="DF9" s="418"/>
      <c r="DG9" s="418"/>
      <c r="DH9" s="418"/>
      <c r="DI9" s="419"/>
    </row>
    <row r="10" spans="1:119" ht="18.75" customHeight="1" thickBot="1" x14ac:dyDescent="0.2">
      <c r="A10" s="181"/>
      <c r="B10" s="552"/>
      <c r="C10" s="553"/>
      <c r="D10" s="553"/>
      <c r="E10" s="553"/>
      <c r="F10" s="553"/>
      <c r="G10" s="553"/>
      <c r="H10" s="553"/>
      <c r="I10" s="553"/>
      <c r="J10" s="553"/>
      <c r="K10" s="471"/>
      <c r="L10" s="376" t="s">
        <v>112</v>
      </c>
      <c r="M10" s="377"/>
      <c r="N10" s="377"/>
      <c r="O10" s="377"/>
      <c r="P10" s="377"/>
      <c r="Q10" s="378"/>
      <c r="R10" s="373">
        <v>51591</v>
      </c>
      <c r="S10" s="374"/>
      <c r="T10" s="374"/>
      <c r="U10" s="374"/>
      <c r="V10" s="433"/>
      <c r="W10" s="561"/>
      <c r="X10" s="371"/>
      <c r="Y10" s="371"/>
      <c r="Z10" s="371"/>
      <c r="AA10" s="371"/>
      <c r="AB10" s="371"/>
      <c r="AC10" s="371"/>
      <c r="AD10" s="371"/>
      <c r="AE10" s="371"/>
      <c r="AF10" s="371"/>
      <c r="AG10" s="371"/>
      <c r="AH10" s="371"/>
      <c r="AI10" s="371"/>
      <c r="AJ10" s="371"/>
      <c r="AK10" s="371"/>
      <c r="AL10" s="562"/>
      <c r="AM10" s="477" t="s">
        <v>113</v>
      </c>
      <c r="AN10" s="377"/>
      <c r="AO10" s="377"/>
      <c r="AP10" s="377"/>
      <c r="AQ10" s="377"/>
      <c r="AR10" s="377"/>
      <c r="AS10" s="377"/>
      <c r="AT10" s="378"/>
      <c r="AU10" s="478" t="s">
        <v>90</v>
      </c>
      <c r="AV10" s="479"/>
      <c r="AW10" s="479"/>
      <c r="AX10" s="479"/>
      <c r="AY10" s="434" t="s">
        <v>114</v>
      </c>
      <c r="AZ10" s="435"/>
      <c r="BA10" s="435"/>
      <c r="BB10" s="435"/>
      <c r="BC10" s="435"/>
      <c r="BD10" s="435"/>
      <c r="BE10" s="435"/>
      <c r="BF10" s="435"/>
      <c r="BG10" s="435"/>
      <c r="BH10" s="435"/>
      <c r="BI10" s="435"/>
      <c r="BJ10" s="435"/>
      <c r="BK10" s="435"/>
      <c r="BL10" s="435"/>
      <c r="BM10" s="436"/>
      <c r="BN10" s="420">
        <v>776293</v>
      </c>
      <c r="BO10" s="421"/>
      <c r="BP10" s="421"/>
      <c r="BQ10" s="421"/>
      <c r="BR10" s="421"/>
      <c r="BS10" s="421"/>
      <c r="BT10" s="421"/>
      <c r="BU10" s="422"/>
      <c r="BV10" s="420">
        <v>530874</v>
      </c>
      <c r="BW10" s="421"/>
      <c r="BX10" s="421"/>
      <c r="BY10" s="421"/>
      <c r="BZ10" s="421"/>
      <c r="CA10" s="421"/>
      <c r="CB10" s="421"/>
      <c r="CC10" s="422"/>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2"/>
      <c r="C11" s="553"/>
      <c r="D11" s="553"/>
      <c r="E11" s="553"/>
      <c r="F11" s="553"/>
      <c r="G11" s="553"/>
      <c r="H11" s="553"/>
      <c r="I11" s="553"/>
      <c r="J11" s="553"/>
      <c r="K11" s="471"/>
      <c r="L11" s="381" t="s">
        <v>116</v>
      </c>
      <c r="M11" s="382"/>
      <c r="N11" s="382"/>
      <c r="O11" s="382"/>
      <c r="P11" s="382"/>
      <c r="Q11" s="383"/>
      <c r="R11" s="549" t="s">
        <v>117</v>
      </c>
      <c r="S11" s="550"/>
      <c r="T11" s="550"/>
      <c r="U11" s="550"/>
      <c r="V11" s="551"/>
      <c r="W11" s="561"/>
      <c r="X11" s="371"/>
      <c r="Y11" s="371"/>
      <c r="Z11" s="371"/>
      <c r="AA11" s="371"/>
      <c r="AB11" s="371"/>
      <c r="AC11" s="371"/>
      <c r="AD11" s="371"/>
      <c r="AE11" s="371"/>
      <c r="AF11" s="371"/>
      <c r="AG11" s="371"/>
      <c r="AH11" s="371"/>
      <c r="AI11" s="371"/>
      <c r="AJ11" s="371"/>
      <c r="AK11" s="371"/>
      <c r="AL11" s="562"/>
      <c r="AM11" s="477" t="s">
        <v>118</v>
      </c>
      <c r="AN11" s="377"/>
      <c r="AO11" s="377"/>
      <c r="AP11" s="377"/>
      <c r="AQ11" s="377"/>
      <c r="AR11" s="377"/>
      <c r="AS11" s="377"/>
      <c r="AT11" s="378"/>
      <c r="AU11" s="478" t="s">
        <v>90</v>
      </c>
      <c r="AV11" s="479"/>
      <c r="AW11" s="479"/>
      <c r="AX11" s="479"/>
      <c r="AY11" s="434" t="s">
        <v>119</v>
      </c>
      <c r="AZ11" s="435"/>
      <c r="BA11" s="435"/>
      <c r="BB11" s="435"/>
      <c r="BC11" s="435"/>
      <c r="BD11" s="435"/>
      <c r="BE11" s="435"/>
      <c r="BF11" s="435"/>
      <c r="BG11" s="435"/>
      <c r="BH11" s="435"/>
      <c r="BI11" s="435"/>
      <c r="BJ11" s="435"/>
      <c r="BK11" s="435"/>
      <c r="BL11" s="435"/>
      <c r="BM11" s="436"/>
      <c r="BN11" s="420">
        <v>0</v>
      </c>
      <c r="BO11" s="421"/>
      <c r="BP11" s="421"/>
      <c r="BQ11" s="421"/>
      <c r="BR11" s="421"/>
      <c r="BS11" s="421"/>
      <c r="BT11" s="421"/>
      <c r="BU11" s="422"/>
      <c r="BV11" s="420">
        <v>0</v>
      </c>
      <c r="BW11" s="421"/>
      <c r="BX11" s="421"/>
      <c r="BY11" s="421"/>
      <c r="BZ11" s="421"/>
      <c r="CA11" s="421"/>
      <c r="CB11" s="421"/>
      <c r="CC11" s="422"/>
      <c r="CD11" s="460" t="s">
        <v>120</v>
      </c>
      <c r="CE11" s="380"/>
      <c r="CF11" s="380"/>
      <c r="CG11" s="380"/>
      <c r="CH11" s="380"/>
      <c r="CI11" s="380"/>
      <c r="CJ11" s="380"/>
      <c r="CK11" s="380"/>
      <c r="CL11" s="380"/>
      <c r="CM11" s="380"/>
      <c r="CN11" s="380"/>
      <c r="CO11" s="380"/>
      <c r="CP11" s="380"/>
      <c r="CQ11" s="380"/>
      <c r="CR11" s="380"/>
      <c r="CS11" s="461"/>
      <c r="CT11" s="523" t="s">
        <v>121</v>
      </c>
      <c r="CU11" s="524"/>
      <c r="CV11" s="524"/>
      <c r="CW11" s="524"/>
      <c r="CX11" s="524"/>
      <c r="CY11" s="524"/>
      <c r="CZ11" s="524"/>
      <c r="DA11" s="525"/>
      <c r="DB11" s="523" t="s">
        <v>121</v>
      </c>
      <c r="DC11" s="524"/>
      <c r="DD11" s="524"/>
      <c r="DE11" s="524"/>
      <c r="DF11" s="524"/>
      <c r="DG11" s="524"/>
      <c r="DH11" s="524"/>
      <c r="DI11" s="525"/>
    </row>
    <row r="12" spans="1:119" ht="18.75" customHeight="1" x14ac:dyDescent="0.15">
      <c r="A12" s="181"/>
      <c r="B12" s="526" t="s">
        <v>122</v>
      </c>
      <c r="C12" s="527"/>
      <c r="D12" s="527"/>
      <c r="E12" s="527"/>
      <c r="F12" s="527"/>
      <c r="G12" s="527"/>
      <c r="H12" s="527"/>
      <c r="I12" s="527"/>
      <c r="J12" s="527"/>
      <c r="K12" s="528"/>
      <c r="L12" s="535" t="s">
        <v>123</v>
      </c>
      <c r="M12" s="536"/>
      <c r="N12" s="536"/>
      <c r="O12" s="536"/>
      <c r="P12" s="536"/>
      <c r="Q12" s="537"/>
      <c r="R12" s="538">
        <v>52418</v>
      </c>
      <c r="S12" s="539"/>
      <c r="T12" s="539"/>
      <c r="U12" s="539"/>
      <c r="V12" s="540"/>
      <c r="W12" s="541" t="s">
        <v>1</v>
      </c>
      <c r="X12" s="479"/>
      <c r="Y12" s="479"/>
      <c r="Z12" s="479"/>
      <c r="AA12" s="479"/>
      <c r="AB12" s="542"/>
      <c r="AC12" s="543" t="s">
        <v>124</v>
      </c>
      <c r="AD12" s="544"/>
      <c r="AE12" s="544"/>
      <c r="AF12" s="544"/>
      <c r="AG12" s="545"/>
      <c r="AH12" s="543" t="s">
        <v>125</v>
      </c>
      <c r="AI12" s="544"/>
      <c r="AJ12" s="544"/>
      <c r="AK12" s="544"/>
      <c r="AL12" s="546"/>
      <c r="AM12" s="477" t="s">
        <v>126</v>
      </c>
      <c r="AN12" s="377"/>
      <c r="AO12" s="377"/>
      <c r="AP12" s="377"/>
      <c r="AQ12" s="377"/>
      <c r="AR12" s="377"/>
      <c r="AS12" s="377"/>
      <c r="AT12" s="378"/>
      <c r="AU12" s="478" t="s">
        <v>90</v>
      </c>
      <c r="AV12" s="479"/>
      <c r="AW12" s="479"/>
      <c r="AX12" s="479"/>
      <c r="AY12" s="434" t="s">
        <v>127</v>
      </c>
      <c r="AZ12" s="435"/>
      <c r="BA12" s="435"/>
      <c r="BB12" s="435"/>
      <c r="BC12" s="435"/>
      <c r="BD12" s="435"/>
      <c r="BE12" s="435"/>
      <c r="BF12" s="435"/>
      <c r="BG12" s="435"/>
      <c r="BH12" s="435"/>
      <c r="BI12" s="435"/>
      <c r="BJ12" s="435"/>
      <c r="BK12" s="435"/>
      <c r="BL12" s="435"/>
      <c r="BM12" s="436"/>
      <c r="BN12" s="420">
        <v>1123890</v>
      </c>
      <c r="BO12" s="421"/>
      <c r="BP12" s="421"/>
      <c r="BQ12" s="421"/>
      <c r="BR12" s="421"/>
      <c r="BS12" s="421"/>
      <c r="BT12" s="421"/>
      <c r="BU12" s="422"/>
      <c r="BV12" s="420">
        <v>444119</v>
      </c>
      <c r="BW12" s="421"/>
      <c r="BX12" s="421"/>
      <c r="BY12" s="421"/>
      <c r="BZ12" s="421"/>
      <c r="CA12" s="421"/>
      <c r="CB12" s="421"/>
      <c r="CC12" s="422"/>
      <c r="CD12" s="460" t="s">
        <v>128</v>
      </c>
      <c r="CE12" s="380"/>
      <c r="CF12" s="380"/>
      <c r="CG12" s="380"/>
      <c r="CH12" s="380"/>
      <c r="CI12" s="380"/>
      <c r="CJ12" s="380"/>
      <c r="CK12" s="380"/>
      <c r="CL12" s="380"/>
      <c r="CM12" s="380"/>
      <c r="CN12" s="380"/>
      <c r="CO12" s="380"/>
      <c r="CP12" s="380"/>
      <c r="CQ12" s="380"/>
      <c r="CR12" s="380"/>
      <c r="CS12" s="461"/>
      <c r="CT12" s="523" t="s">
        <v>121</v>
      </c>
      <c r="CU12" s="524"/>
      <c r="CV12" s="524"/>
      <c r="CW12" s="524"/>
      <c r="CX12" s="524"/>
      <c r="CY12" s="524"/>
      <c r="CZ12" s="524"/>
      <c r="DA12" s="525"/>
      <c r="DB12" s="523" t="s">
        <v>121</v>
      </c>
      <c r="DC12" s="524"/>
      <c r="DD12" s="524"/>
      <c r="DE12" s="524"/>
      <c r="DF12" s="524"/>
      <c r="DG12" s="524"/>
      <c r="DH12" s="524"/>
      <c r="DI12" s="525"/>
    </row>
    <row r="13" spans="1:119" ht="18.75" customHeight="1" x14ac:dyDescent="0.15">
      <c r="A13" s="181"/>
      <c r="B13" s="529"/>
      <c r="C13" s="530"/>
      <c r="D13" s="530"/>
      <c r="E13" s="530"/>
      <c r="F13" s="530"/>
      <c r="G13" s="530"/>
      <c r="H13" s="530"/>
      <c r="I13" s="530"/>
      <c r="J13" s="530"/>
      <c r="K13" s="531"/>
      <c r="L13" s="190"/>
      <c r="M13" s="504" t="s">
        <v>129</v>
      </c>
      <c r="N13" s="505"/>
      <c r="O13" s="505"/>
      <c r="P13" s="505"/>
      <c r="Q13" s="506"/>
      <c r="R13" s="507">
        <v>52184</v>
      </c>
      <c r="S13" s="508"/>
      <c r="T13" s="508"/>
      <c r="U13" s="508"/>
      <c r="V13" s="509"/>
      <c r="W13" s="510" t="s">
        <v>130</v>
      </c>
      <c r="X13" s="406"/>
      <c r="Y13" s="406"/>
      <c r="Z13" s="406"/>
      <c r="AA13" s="406"/>
      <c r="AB13" s="407"/>
      <c r="AC13" s="373">
        <v>266</v>
      </c>
      <c r="AD13" s="374"/>
      <c r="AE13" s="374"/>
      <c r="AF13" s="374"/>
      <c r="AG13" s="375"/>
      <c r="AH13" s="373">
        <v>282</v>
      </c>
      <c r="AI13" s="374"/>
      <c r="AJ13" s="374"/>
      <c r="AK13" s="374"/>
      <c r="AL13" s="433"/>
      <c r="AM13" s="477" t="s">
        <v>131</v>
      </c>
      <c r="AN13" s="377"/>
      <c r="AO13" s="377"/>
      <c r="AP13" s="377"/>
      <c r="AQ13" s="377"/>
      <c r="AR13" s="377"/>
      <c r="AS13" s="377"/>
      <c r="AT13" s="378"/>
      <c r="AU13" s="478" t="s">
        <v>132</v>
      </c>
      <c r="AV13" s="479"/>
      <c r="AW13" s="479"/>
      <c r="AX13" s="479"/>
      <c r="AY13" s="434" t="s">
        <v>133</v>
      </c>
      <c r="AZ13" s="435"/>
      <c r="BA13" s="435"/>
      <c r="BB13" s="435"/>
      <c r="BC13" s="435"/>
      <c r="BD13" s="435"/>
      <c r="BE13" s="435"/>
      <c r="BF13" s="435"/>
      <c r="BG13" s="435"/>
      <c r="BH13" s="435"/>
      <c r="BI13" s="435"/>
      <c r="BJ13" s="435"/>
      <c r="BK13" s="435"/>
      <c r="BL13" s="435"/>
      <c r="BM13" s="436"/>
      <c r="BN13" s="420">
        <v>-694633</v>
      </c>
      <c r="BO13" s="421"/>
      <c r="BP13" s="421"/>
      <c r="BQ13" s="421"/>
      <c r="BR13" s="421"/>
      <c r="BS13" s="421"/>
      <c r="BT13" s="421"/>
      <c r="BU13" s="422"/>
      <c r="BV13" s="420">
        <v>575482</v>
      </c>
      <c r="BW13" s="421"/>
      <c r="BX13" s="421"/>
      <c r="BY13" s="421"/>
      <c r="BZ13" s="421"/>
      <c r="CA13" s="421"/>
      <c r="CB13" s="421"/>
      <c r="CC13" s="422"/>
      <c r="CD13" s="460" t="s">
        <v>134</v>
      </c>
      <c r="CE13" s="380"/>
      <c r="CF13" s="380"/>
      <c r="CG13" s="380"/>
      <c r="CH13" s="380"/>
      <c r="CI13" s="380"/>
      <c r="CJ13" s="380"/>
      <c r="CK13" s="380"/>
      <c r="CL13" s="380"/>
      <c r="CM13" s="380"/>
      <c r="CN13" s="380"/>
      <c r="CO13" s="380"/>
      <c r="CP13" s="380"/>
      <c r="CQ13" s="380"/>
      <c r="CR13" s="380"/>
      <c r="CS13" s="461"/>
      <c r="CT13" s="417">
        <v>-2</v>
      </c>
      <c r="CU13" s="418"/>
      <c r="CV13" s="418"/>
      <c r="CW13" s="418"/>
      <c r="CX13" s="418"/>
      <c r="CY13" s="418"/>
      <c r="CZ13" s="418"/>
      <c r="DA13" s="419"/>
      <c r="DB13" s="417">
        <v>-2.2999999999999998</v>
      </c>
      <c r="DC13" s="418"/>
      <c r="DD13" s="418"/>
      <c r="DE13" s="418"/>
      <c r="DF13" s="418"/>
      <c r="DG13" s="418"/>
      <c r="DH13" s="418"/>
      <c r="DI13" s="419"/>
    </row>
    <row r="14" spans="1:119" ht="18.75" customHeight="1" thickBot="1" x14ac:dyDescent="0.2">
      <c r="A14" s="181"/>
      <c r="B14" s="529"/>
      <c r="C14" s="530"/>
      <c r="D14" s="530"/>
      <c r="E14" s="530"/>
      <c r="F14" s="530"/>
      <c r="G14" s="530"/>
      <c r="H14" s="530"/>
      <c r="I14" s="530"/>
      <c r="J14" s="530"/>
      <c r="K14" s="531"/>
      <c r="L14" s="494" t="s">
        <v>135</v>
      </c>
      <c r="M14" s="547"/>
      <c r="N14" s="547"/>
      <c r="O14" s="547"/>
      <c r="P14" s="547"/>
      <c r="Q14" s="548"/>
      <c r="R14" s="507">
        <v>52399</v>
      </c>
      <c r="S14" s="508"/>
      <c r="T14" s="508"/>
      <c r="U14" s="508"/>
      <c r="V14" s="509"/>
      <c r="W14" s="511"/>
      <c r="X14" s="409"/>
      <c r="Y14" s="409"/>
      <c r="Z14" s="409"/>
      <c r="AA14" s="409"/>
      <c r="AB14" s="410"/>
      <c r="AC14" s="500">
        <v>1.1000000000000001</v>
      </c>
      <c r="AD14" s="501"/>
      <c r="AE14" s="501"/>
      <c r="AF14" s="501"/>
      <c r="AG14" s="502"/>
      <c r="AH14" s="500">
        <v>1.1000000000000001</v>
      </c>
      <c r="AI14" s="501"/>
      <c r="AJ14" s="501"/>
      <c r="AK14" s="501"/>
      <c r="AL14" s="503"/>
      <c r="AM14" s="477"/>
      <c r="AN14" s="377"/>
      <c r="AO14" s="377"/>
      <c r="AP14" s="377"/>
      <c r="AQ14" s="377"/>
      <c r="AR14" s="377"/>
      <c r="AS14" s="377"/>
      <c r="AT14" s="378"/>
      <c r="AU14" s="478"/>
      <c r="AV14" s="479"/>
      <c r="AW14" s="479"/>
      <c r="AX14" s="479"/>
      <c r="AY14" s="434"/>
      <c r="AZ14" s="435"/>
      <c r="BA14" s="435"/>
      <c r="BB14" s="435"/>
      <c r="BC14" s="435"/>
      <c r="BD14" s="435"/>
      <c r="BE14" s="435"/>
      <c r="BF14" s="435"/>
      <c r="BG14" s="435"/>
      <c r="BH14" s="435"/>
      <c r="BI14" s="435"/>
      <c r="BJ14" s="435"/>
      <c r="BK14" s="435"/>
      <c r="BL14" s="435"/>
      <c r="BM14" s="436"/>
      <c r="BN14" s="420"/>
      <c r="BO14" s="421"/>
      <c r="BP14" s="421"/>
      <c r="BQ14" s="421"/>
      <c r="BR14" s="421"/>
      <c r="BS14" s="421"/>
      <c r="BT14" s="421"/>
      <c r="BU14" s="422"/>
      <c r="BV14" s="420"/>
      <c r="BW14" s="421"/>
      <c r="BX14" s="421"/>
      <c r="BY14" s="421"/>
      <c r="BZ14" s="421"/>
      <c r="CA14" s="421"/>
      <c r="CB14" s="421"/>
      <c r="CC14" s="422"/>
      <c r="CD14" s="457" t="s">
        <v>136</v>
      </c>
      <c r="CE14" s="458"/>
      <c r="CF14" s="458"/>
      <c r="CG14" s="458"/>
      <c r="CH14" s="458"/>
      <c r="CI14" s="458"/>
      <c r="CJ14" s="458"/>
      <c r="CK14" s="458"/>
      <c r="CL14" s="458"/>
      <c r="CM14" s="458"/>
      <c r="CN14" s="458"/>
      <c r="CO14" s="458"/>
      <c r="CP14" s="458"/>
      <c r="CQ14" s="458"/>
      <c r="CR14" s="458"/>
      <c r="CS14" s="459"/>
      <c r="CT14" s="517" t="s">
        <v>121</v>
      </c>
      <c r="CU14" s="518"/>
      <c r="CV14" s="518"/>
      <c r="CW14" s="518"/>
      <c r="CX14" s="518"/>
      <c r="CY14" s="518"/>
      <c r="CZ14" s="518"/>
      <c r="DA14" s="519"/>
      <c r="DB14" s="517" t="s">
        <v>121</v>
      </c>
      <c r="DC14" s="518"/>
      <c r="DD14" s="518"/>
      <c r="DE14" s="518"/>
      <c r="DF14" s="518"/>
      <c r="DG14" s="518"/>
      <c r="DH14" s="518"/>
      <c r="DI14" s="519"/>
    </row>
    <row r="15" spans="1:119" ht="18.75" customHeight="1" x14ac:dyDescent="0.15">
      <c r="A15" s="181"/>
      <c r="B15" s="529"/>
      <c r="C15" s="530"/>
      <c r="D15" s="530"/>
      <c r="E15" s="530"/>
      <c r="F15" s="530"/>
      <c r="G15" s="530"/>
      <c r="H15" s="530"/>
      <c r="I15" s="530"/>
      <c r="J15" s="530"/>
      <c r="K15" s="531"/>
      <c r="L15" s="190"/>
      <c r="M15" s="504" t="s">
        <v>129</v>
      </c>
      <c r="N15" s="505"/>
      <c r="O15" s="505"/>
      <c r="P15" s="505"/>
      <c r="Q15" s="506"/>
      <c r="R15" s="507">
        <v>52170</v>
      </c>
      <c r="S15" s="508"/>
      <c r="T15" s="508"/>
      <c r="U15" s="508"/>
      <c r="V15" s="509"/>
      <c r="W15" s="510" t="s">
        <v>137</v>
      </c>
      <c r="X15" s="406"/>
      <c r="Y15" s="406"/>
      <c r="Z15" s="406"/>
      <c r="AA15" s="406"/>
      <c r="AB15" s="407"/>
      <c r="AC15" s="373">
        <v>5893</v>
      </c>
      <c r="AD15" s="374"/>
      <c r="AE15" s="374"/>
      <c r="AF15" s="374"/>
      <c r="AG15" s="375"/>
      <c r="AH15" s="373">
        <v>5726</v>
      </c>
      <c r="AI15" s="374"/>
      <c r="AJ15" s="374"/>
      <c r="AK15" s="374"/>
      <c r="AL15" s="433"/>
      <c r="AM15" s="477"/>
      <c r="AN15" s="377"/>
      <c r="AO15" s="377"/>
      <c r="AP15" s="377"/>
      <c r="AQ15" s="377"/>
      <c r="AR15" s="377"/>
      <c r="AS15" s="377"/>
      <c r="AT15" s="378"/>
      <c r="AU15" s="478"/>
      <c r="AV15" s="479"/>
      <c r="AW15" s="479"/>
      <c r="AX15" s="479"/>
      <c r="AY15" s="446" t="s">
        <v>138</v>
      </c>
      <c r="AZ15" s="447"/>
      <c r="BA15" s="447"/>
      <c r="BB15" s="447"/>
      <c r="BC15" s="447"/>
      <c r="BD15" s="447"/>
      <c r="BE15" s="447"/>
      <c r="BF15" s="447"/>
      <c r="BG15" s="447"/>
      <c r="BH15" s="447"/>
      <c r="BI15" s="447"/>
      <c r="BJ15" s="447"/>
      <c r="BK15" s="447"/>
      <c r="BL15" s="447"/>
      <c r="BM15" s="448"/>
      <c r="BN15" s="449">
        <v>6466776</v>
      </c>
      <c r="BO15" s="450"/>
      <c r="BP15" s="450"/>
      <c r="BQ15" s="450"/>
      <c r="BR15" s="450"/>
      <c r="BS15" s="450"/>
      <c r="BT15" s="450"/>
      <c r="BU15" s="451"/>
      <c r="BV15" s="449">
        <v>6274242</v>
      </c>
      <c r="BW15" s="450"/>
      <c r="BX15" s="450"/>
      <c r="BY15" s="450"/>
      <c r="BZ15" s="450"/>
      <c r="CA15" s="450"/>
      <c r="CB15" s="450"/>
      <c r="CC15" s="451"/>
      <c r="CD15" s="520" t="s">
        <v>139</v>
      </c>
      <c r="CE15" s="521"/>
      <c r="CF15" s="521"/>
      <c r="CG15" s="521"/>
      <c r="CH15" s="521"/>
      <c r="CI15" s="521"/>
      <c r="CJ15" s="521"/>
      <c r="CK15" s="521"/>
      <c r="CL15" s="521"/>
      <c r="CM15" s="521"/>
      <c r="CN15" s="521"/>
      <c r="CO15" s="521"/>
      <c r="CP15" s="521"/>
      <c r="CQ15" s="521"/>
      <c r="CR15" s="521"/>
      <c r="CS15" s="522"/>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9"/>
      <c r="C16" s="530"/>
      <c r="D16" s="530"/>
      <c r="E16" s="530"/>
      <c r="F16" s="530"/>
      <c r="G16" s="530"/>
      <c r="H16" s="530"/>
      <c r="I16" s="530"/>
      <c r="J16" s="530"/>
      <c r="K16" s="531"/>
      <c r="L16" s="494" t="s">
        <v>140</v>
      </c>
      <c r="M16" s="495"/>
      <c r="N16" s="495"/>
      <c r="O16" s="495"/>
      <c r="P16" s="495"/>
      <c r="Q16" s="496"/>
      <c r="R16" s="497" t="s">
        <v>141</v>
      </c>
      <c r="S16" s="498"/>
      <c r="T16" s="498"/>
      <c r="U16" s="498"/>
      <c r="V16" s="499"/>
      <c r="W16" s="511"/>
      <c r="X16" s="409"/>
      <c r="Y16" s="409"/>
      <c r="Z16" s="409"/>
      <c r="AA16" s="409"/>
      <c r="AB16" s="410"/>
      <c r="AC16" s="500">
        <v>23.8</v>
      </c>
      <c r="AD16" s="501"/>
      <c r="AE16" s="501"/>
      <c r="AF16" s="501"/>
      <c r="AG16" s="502"/>
      <c r="AH16" s="500">
        <v>23.1</v>
      </c>
      <c r="AI16" s="501"/>
      <c r="AJ16" s="501"/>
      <c r="AK16" s="501"/>
      <c r="AL16" s="503"/>
      <c r="AM16" s="477"/>
      <c r="AN16" s="377"/>
      <c r="AO16" s="377"/>
      <c r="AP16" s="377"/>
      <c r="AQ16" s="377"/>
      <c r="AR16" s="377"/>
      <c r="AS16" s="377"/>
      <c r="AT16" s="378"/>
      <c r="AU16" s="478"/>
      <c r="AV16" s="479"/>
      <c r="AW16" s="479"/>
      <c r="AX16" s="479"/>
      <c r="AY16" s="434" t="s">
        <v>142</v>
      </c>
      <c r="AZ16" s="435"/>
      <c r="BA16" s="435"/>
      <c r="BB16" s="435"/>
      <c r="BC16" s="435"/>
      <c r="BD16" s="435"/>
      <c r="BE16" s="435"/>
      <c r="BF16" s="435"/>
      <c r="BG16" s="435"/>
      <c r="BH16" s="435"/>
      <c r="BI16" s="435"/>
      <c r="BJ16" s="435"/>
      <c r="BK16" s="435"/>
      <c r="BL16" s="435"/>
      <c r="BM16" s="436"/>
      <c r="BN16" s="420">
        <v>8486275</v>
      </c>
      <c r="BO16" s="421"/>
      <c r="BP16" s="421"/>
      <c r="BQ16" s="421"/>
      <c r="BR16" s="421"/>
      <c r="BS16" s="421"/>
      <c r="BT16" s="421"/>
      <c r="BU16" s="422"/>
      <c r="BV16" s="420">
        <v>8223317</v>
      </c>
      <c r="BW16" s="421"/>
      <c r="BX16" s="421"/>
      <c r="BY16" s="421"/>
      <c r="BZ16" s="421"/>
      <c r="CA16" s="421"/>
      <c r="CB16" s="421"/>
      <c r="CC16" s="422"/>
      <c r="CD16" s="194"/>
      <c r="CE16" s="452"/>
      <c r="CF16" s="452"/>
      <c r="CG16" s="452"/>
      <c r="CH16" s="452"/>
      <c r="CI16" s="452"/>
      <c r="CJ16" s="452"/>
      <c r="CK16" s="452"/>
      <c r="CL16" s="452"/>
      <c r="CM16" s="452"/>
      <c r="CN16" s="452"/>
      <c r="CO16" s="452"/>
      <c r="CP16" s="452"/>
      <c r="CQ16" s="452"/>
      <c r="CR16" s="452"/>
      <c r="CS16" s="453"/>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81"/>
      <c r="B17" s="532"/>
      <c r="C17" s="533"/>
      <c r="D17" s="533"/>
      <c r="E17" s="533"/>
      <c r="F17" s="533"/>
      <c r="G17" s="533"/>
      <c r="H17" s="533"/>
      <c r="I17" s="533"/>
      <c r="J17" s="533"/>
      <c r="K17" s="534"/>
      <c r="L17" s="195"/>
      <c r="M17" s="513" t="s">
        <v>143</v>
      </c>
      <c r="N17" s="514"/>
      <c r="O17" s="514"/>
      <c r="P17" s="514"/>
      <c r="Q17" s="515"/>
      <c r="R17" s="497" t="s">
        <v>141</v>
      </c>
      <c r="S17" s="498"/>
      <c r="T17" s="498"/>
      <c r="U17" s="498"/>
      <c r="V17" s="499"/>
      <c r="W17" s="510" t="s">
        <v>144</v>
      </c>
      <c r="X17" s="406"/>
      <c r="Y17" s="406"/>
      <c r="Z17" s="406"/>
      <c r="AA17" s="406"/>
      <c r="AB17" s="407"/>
      <c r="AC17" s="373">
        <v>18650</v>
      </c>
      <c r="AD17" s="374"/>
      <c r="AE17" s="374"/>
      <c r="AF17" s="374"/>
      <c r="AG17" s="375"/>
      <c r="AH17" s="373">
        <v>18787</v>
      </c>
      <c r="AI17" s="374"/>
      <c r="AJ17" s="374"/>
      <c r="AK17" s="374"/>
      <c r="AL17" s="433"/>
      <c r="AM17" s="477"/>
      <c r="AN17" s="377"/>
      <c r="AO17" s="377"/>
      <c r="AP17" s="377"/>
      <c r="AQ17" s="377"/>
      <c r="AR17" s="377"/>
      <c r="AS17" s="377"/>
      <c r="AT17" s="378"/>
      <c r="AU17" s="478"/>
      <c r="AV17" s="479"/>
      <c r="AW17" s="479"/>
      <c r="AX17" s="479"/>
      <c r="AY17" s="434" t="s">
        <v>145</v>
      </c>
      <c r="AZ17" s="435"/>
      <c r="BA17" s="435"/>
      <c r="BB17" s="435"/>
      <c r="BC17" s="435"/>
      <c r="BD17" s="435"/>
      <c r="BE17" s="435"/>
      <c r="BF17" s="435"/>
      <c r="BG17" s="435"/>
      <c r="BH17" s="435"/>
      <c r="BI17" s="435"/>
      <c r="BJ17" s="435"/>
      <c r="BK17" s="435"/>
      <c r="BL17" s="435"/>
      <c r="BM17" s="436"/>
      <c r="BN17" s="420">
        <v>8172244</v>
      </c>
      <c r="BO17" s="421"/>
      <c r="BP17" s="421"/>
      <c r="BQ17" s="421"/>
      <c r="BR17" s="421"/>
      <c r="BS17" s="421"/>
      <c r="BT17" s="421"/>
      <c r="BU17" s="422"/>
      <c r="BV17" s="420">
        <v>7940975</v>
      </c>
      <c r="BW17" s="421"/>
      <c r="BX17" s="421"/>
      <c r="BY17" s="421"/>
      <c r="BZ17" s="421"/>
      <c r="CA17" s="421"/>
      <c r="CB17" s="421"/>
      <c r="CC17" s="422"/>
      <c r="CD17" s="194"/>
      <c r="CE17" s="452"/>
      <c r="CF17" s="452"/>
      <c r="CG17" s="452"/>
      <c r="CH17" s="452"/>
      <c r="CI17" s="452"/>
      <c r="CJ17" s="452"/>
      <c r="CK17" s="452"/>
      <c r="CL17" s="452"/>
      <c r="CM17" s="452"/>
      <c r="CN17" s="452"/>
      <c r="CO17" s="452"/>
      <c r="CP17" s="452"/>
      <c r="CQ17" s="452"/>
      <c r="CR17" s="452"/>
      <c r="CS17" s="453"/>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81"/>
      <c r="B18" s="470" t="s">
        <v>146</v>
      </c>
      <c r="C18" s="471"/>
      <c r="D18" s="471"/>
      <c r="E18" s="472"/>
      <c r="F18" s="472"/>
      <c r="G18" s="472"/>
      <c r="H18" s="472"/>
      <c r="I18" s="472"/>
      <c r="J18" s="472"/>
      <c r="K18" s="472"/>
      <c r="L18" s="473">
        <v>49.18</v>
      </c>
      <c r="M18" s="473"/>
      <c r="N18" s="473"/>
      <c r="O18" s="473"/>
      <c r="P18" s="473"/>
      <c r="Q18" s="473"/>
      <c r="R18" s="474"/>
      <c r="S18" s="474"/>
      <c r="T18" s="474"/>
      <c r="U18" s="474"/>
      <c r="V18" s="475"/>
      <c r="W18" s="491"/>
      <c r="X18" s="492"/>
      <c r="Y18" s="492"/>
      <c r="Z18" s="492"/>
      <c r="AA18" s="492"/>
      <c r="AB18" s="516"/>
      <c r="AC18" s="390">
        <v>75.2</v>
      </c>
      <c r="AD18" s="391"/>
      <c r="AE18" s="391"/>
      <c r="AF18" s="391"/>
      <c r="AG18" s="476"/>
      <c r="AH18" s="390">
        <v>75.8</v>
      </c>
      <c r="AI18" s="391"/>
      <c r="AJ18" s="391"/>
      <c r="AK18" s="391"/>
      <c r="AL18" s="392"/>
      <c r="AM18" s="477"/>
      <c r="AN18" s="377"/>
      <c r="AO18" s="377"/>
      <c r="AP18" s="377"/>
      <c r="AQ18" s="377"/>
      <c r="AR18" s="377"/>
      <c r="AS18" s="377"/>
      <c r="AT18" s="378"/>
      <c r="AU18" s="478"/>
      <c r="AV18" s="479"/>
      <c r="AW18" s="479"/>
      <c r="AX18" s="479"/>
      <c r="AY18" s="434" t="s">
        <v>147</v>
      </c>
      <c r="AZ18" s="435"/>
      <c r="BA18" s="435"/>
      <c r="BB18" s="435"/>
      <c r="BC18" s="435"/>
      <c r="BD18" s="435"/>
      <c r="BE18" s="435"/>
      <c r="BF18" s="435"/>
      <c r="BG18" s="435"/>
      <c r="BH18" s="435"/>
      <c r="BI18" s="435"/>
      <c r="BJ18" s="435"/>
      <c r="BK18" s="435"/>
      <c r="BL18" s="435"/>
      <c r="BM18" s="436"/>
      <c r="BN18" s="420">
        <v>9822198</v>
      </c>
      <c r="BO18" s="421"/>
      <c r="BP18" s="421"/>
      <c r="BQ18" s="421"/>
      <c r="BR18" s="421"/>
      <c r="BS18" s="421"/>
      <c r="BT18" s="421"/>
      <c r="BU18" s="422"/>
      <c r="BV18" s="420">
        <v>8809235</v>
      </c>
      <c r="BW18" s="421"/>
      <c r="BX18" s="421"/>
      <c r="BY18" s="421"/>
      <c r="BZ18" s="421"/>
      <c r="CA18" s="421"/>
      <c r="CB18" s="421"/>
      <c r="CC18" s="422"/>
      <c r="CD18" s="194"/>
      <c r="CE18" s="452"/>
      <c r="CF18" s="452"/>
      <c r="CG18" s="452"/>
      <c r="CH18" s="452"/>
      <c r="CI18" s="452"/>
      <c r="CJ18" s="452"/>
      <c r="CK18" s="452"/>
      <c r="CL18" s="452"/>
      <c r="CM18" s="452"/>
      <c r="CN18" s="452"/>
      <c r="CO18" s="452"/>
      <c r="CP18" s="452"/>
      <c r="CQ18" s="452"/>
      <c r="CR18" s="452"/>
      <c r="CS18" s="453"/>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81"/>
      <c r="B19" s="470" t="s">
        <v>148</v>
      </c>
      <c r="C19" s="471"/>
      <c r="D19" s="471"/>
      <c r="E19" s="472"/>
      <c r="F19" s="472"/>
      <c r="G19" s="472"/>
      <c r="H19" s="472"/>
      <c r="I19" s="472"/>
      <c r="J19" s="472"/>
      <c r="K19" s="472"/>
      <c r="L19" s="480">
        <v>1050</v>
      </c>
      <c r="M19" s="480"/>
      <c r="N19" s="480"/>
      <c r="O19" s="480"/>
      <c r="P19" s="480"/>
      <c r="Q19" s="480"/>
      <c r="R19" s="481"/>
      <c r="S19" s="481"/>
      <c r="T19" s="481"/>
      <c r="U19" s="481"/>
      <c r="V19" s="482"/>
      <c r="W19" s="489"/>
      <c r="X19" s="490"/>
      <c r="Y19" s="490"/>
      <c r="Z19" s="490"/>
      <c r="AA19" s="490"/>
      <c r="AB19" s="490"/>
      <c r="AC19" s="493"/>
      <c r="AD19" s="493"/>
      <c r="AE19" s="493"/>
      <c r="AF19" s="493"/>
      <c r="AG19" s="493"/>
      <c r="AH19" s="493"/>
      <c r="AI19" s="493"/>
      <c r="AJ19" s="493"/>
      <c r="AK19" s="493"/>
      <c r="AL19" s="512"/>
      <c r="AM19" s="477"/>
      <c r="AN19" s="377"/>
      <c r="AO19" s="377"/>
      <c r="AP19" s="377"/>
      <c r="AQ19" s="377"/>
      <c r="AR19" s="377"/>
      <c r="AS19" s="377"/>
      <c r="AT19" s="378"/>
      <c r="AU19" s="478"/>
      <c r="AV19" s="479"/>
      <c r="AW19" s="479"/>
      <c r="AX19" s="479"/>
      <c r="AY19" s="434" t="s">
        <v>149</v>
      </c>
      <c r="AZ19" s="435"/>
      <c r="BA19" s="435"/>
      <c r="BB19" s="435"/>
      <c r="BC19" s="435"/>
      <c r="BD19" s="435"/>
      <c r="BE19" s="435"/>
      <c r="BF19" s="435"/>
      <c r="BG19" s="435"/>
      <c r="BH19" s="435"/>
      <c r="BI19" s="435"/>
      <c r="BJ19" s="435"/>
      <c r="BK19" s="435"/>
      <c r="BL19" s="435"/>
      <c r="BM19" s="436"/>
      <c r="BN19" s="420">
        <v>14562696</v>
      </c>
      <c r="BO19" s="421"/>
      <c r="BP19" s="421"/>
      <c r="BQ19" s="421"/>
      <c r="BR19" s="421"/>
      <c r="BS19" s="421"/>
      <c r="BT19" s="421"/>
      <c r="BU19" s="422"/>
      <c r="BV19" s="420">
        <v>12573545</v>
      </c>
      <c r="BW19" s="421"/>
      <c r="BX19" s="421"/>
      <c r="BY19" s="421"/>
      <c r="BZ19" s="421"/>
      <c r="CA19" s="421"/>
      <c r="CB19" s="421"/>
      <c r="CC19" s="422"/>
      <c r="CD19" s="194"/>
      <c r="CE19" s="452"/>
      <c r="CF19" s="452"/>
      <c r="CG19" s="452"/>
      <c r="CH19" s="452"/>
      <c r="CI19" s="452"/>
      <c r="CJ19" s="452"/>
      <c r="CK19" s="452"/>
      <c r="CL19" s="452"/>
      <c r="CM19" s="452"/>
      <c r="CN19" s="452"/>
      <c r="CO19" s="452"/>
      <c r="CP19" s="452"/>
      <c r="CQ19" s="452"/>
      <c r="CR19" s="452"/>
      <c r="CS19" s="453"/>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81"/>
      <c r="B20" s="470" t="s">
        <v>150</v>
      </c>
      <c r="C20" s="471"/>
      <c r="D20" s="471"/>
      <c r="E20" s="472"/>
      <c r="F20" s="472"/>
      <c r="G20" s="472"/>
      <c r="H20" s="472"/>
      <c r="I20" s="472"/>
      <c r="J20" s="472"/>
      <c r="K20" s="472"/>
      <c r="L20" s="480">
        <v>18401</v>
      </c>
      <c r="M20" s="480"/>
      <c r="N20" s="480"/>
      <c r="O20" s="480"/>
      <c r="P20" s="480"/>
      <c r="Q20" s="480"/>
      <c r="R20" s="481"/>
      <c r="S20" s="481"/>
      <c r="T20" s="481"/>
      <c r="U20" s="481"/>
      <c r="V20" s="482"/>
      <c r="W20" s="491"/>
      <c r="X20" s="492"/>
      <c r="Y20" s="492"/>
      <c r="Z20" s="492"/>
      <c r="AA20" s="492"/>
      <c r="AB20" s="492"/>
      <c r="AC20" s="483"/>
      <c r="AD20" s="483"/>
      <c r="AE20" s="483"/>
      <c r="AF20" s="483"/>
      <c r="AG20" s="483"/>
      <c r="AH20" s="483"/>
      <c r="AI20" s="483"/>
      <c r="AJ20" s="483"/>
      <c r="AK20" s="483"/>
      <c r="AL20" s="484"/>
      <c r="AM20" s="485"/>
      <c r="AN20" s="382"/>
      <c r="AO20" s="382"/>
      <c r="AP20" s="382"/>
      <c r="AQ20" s="382"/>
      <c r="AR20" s="382"/>
      <c r="AS20" s="382"/>
      <c r="AT20" s="383"/>
      <c r="AU20" s="486"/>
      <c r="AV20" s="487"/>
      <c r="AW20" s="487"/>
      <c r="AX20" s="488"/>
      <c r="AY20" s="434"/>
      <c r="AZ20" s="435"/>
      <c r="BA20" s="435"/>
      <c r="BB20" s="435"/>
      <c r="BC20" s="435"/>
      <c r="BD20" s="435"/>
      <c r="BE20" s="435"/>
      <c r="BF20" s="435"/>
      <c r="BG20" s="435"/>
      <c r="BH20" s="435"/>
      <c r="BI20" s="435"/>
      <c r="BJ20" s="435"/>
      <c r="BK20" s="435"/>
      <c r="BL20" s="435"/>
      <c r="BM20" s="436"/>
      <c r="BN20" s="420"/>
      <c r="BO20" s="421"/>
      <c r="BP20" s="421"/>
      <c r="BQ20" s="421"/>
      <c r="BR20" s="421"/>
      <c r="BS20" s="421"/>
      <c r="BT20" s="421"/>
      <c r="BU20" s="422"/>
      <c r="BV20" s="420"/>
      <c r="BW20" s="421"/>
      <c r="BX20" s="421"/>
      <c r="BY20" s="421"/>
      <c r="BZ20" s="421"/>
      <c r="CA20" s="421"/>
      <c r="CB20" s="421"/>
      <c r="CC20" s="422"/>
      <c r="CD20" s="194"/>
      <c r="CE20" s="452"/>
      <c r="CF20" s="452"/>
      <c r="CG20" s="452"/>
      <c r="CH20" s="452"/>
      <c r="CI20" s="452"/>
      <c r="CJ20" s="452"/>
      <c r="CK20" s="452"/>
      <c r="CL20" s="452"/>
      <c r="CM20" s="452"/>
      <c r="CN20" s="452"/>
      <c r="CO20" s="452"/>
      <c r="CP20" s="452"/>
      <c r="CQ20" s="452"/>
      <c r="CR20" s="452"/>
      <c r="CS20" s="453"/>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81"/>
      <c r="B21" s="467" t="s">
        <v>151</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93"/>
      <c r="AZ21" s="394"/>
      <c r="BA21" s="394"/>
      <c r="BB21" s="394"/>
      <c r="BC21" s="394"/>
      <c r="BD21" s="394"/>
      <c r="BE21" s="394"/>
      <c r="BF21" s="394"/>
      <c r="BG21" s="394"/>
      <c r="BH21" s="394"/>
      <c r="BI21" s="394"/>
      <c r="BJ21" s="394"/>
      <c r="BK21" s="394"/>
      <c r="BL21" s="394"/>
      <c r="BM21" s="395"/>
      <c r="BN21" s="454"/>
      <c r="BO21" s="455"/>
      <c r="BP21" s="455"/>
      <c r="BQ21" s="455"/>
      <c r="BR21" s="455"/>
      <c r="BS21" s="455"/>
      <c r="BT21" s="455"/>
      <c r="BU21" s="456"/>
      <c r="BV21" s="454"/>
      <c r="BW21" s="455"/>
      <c r="BX21" s="455"/>
      <c r="BY21" s="455"/>
      <c r="BZ21" s="455"/>
      <c r="CA21" s="455"/>
      <c r="CB21" s="455"/>
      <c r="CC21" s="456"/>
      <c r="CD21" s="194"/>
      <c r="CE21" s="452"/>
      <c r="CF21" s="452"/>
      <c r="CG21" s="452"/>
      <c r="CH21" s="452"/>
      <c r="CI21" s="452"/>
      <c r="CJ21" s="452"/>
      <c r="CK21" s="452"/>
      <c r="CL21" s="452"/>
      <c r="CM21" s="452"/>
      <c r="CN21" s="452"/>
      <c r="CO21" s="452"/>
      <c r="CP21" s="452"/>
      <c r="CQ21" s="452"/>
      <c r="CR21" s="452"/>
      <c r="CS21" s="453"/>
      <c r="CT21" s="417"/>
      <c r="CU21" s="418"/>
      <c r="CV21" s="418"/>
      <c r="CW21" s="418"/>
      <c r="CX21" s="418"/>
      <c r="CY21" s="418"/>
      <c r="CZ21" s="418"/>
      <c r="DA21" s="419"/>
      <c r="DB21" s="417"/>
      <c r="DC21" s="418"/>
      <c r="DD21" s="418"/>
      <c r="DE21" s="418"/>
      <c r="DF21" s="418"/>
      <c r="DG21" s="418"/>
      <c r="DH21" s="418"/>
      <c r="DI21" s="419"/>
    </row>
    <row r="22" spans="1:113" ht="18.75" customHeight="1" x14ac:dyDescent="0.15">
      <c r="A22" s="181"/>
      <c r="B22" s="396" t="s">
        <v>152</v>
      </c>
      <c r="C22" s="397"/>
      <c r="D22" s="398"/>
      <c r="E22" s="405" t="s">
        <v>1</v>
      </c>
      <c r="F22" s="406"/>
      <c r="G22" s="406"/>
      <c r="H22" s="406"/>
      <c r="I22" s="406"/>
      <c r="J22" s="406"/>
      <c r="K22" s="407"/>
      <c r="L22" s="405" t="s">
        <v>153</v>
      </c>
      <c r="M22" s="406"/>
      <c r="N22" s="406"/>
      <c r="O22" s="406"/>
      <c r="P22" s="407"/>
      <c r="Q22" s="411" t="s">
        <v>154</v>
      </c>
      <c r="R22" s="412"/>
      <c r="S22" s="412"/>
      <c r="T22" s="412"/>
      <c r="U22" s="412"/>
      <c r="V22" s="413"/>
      <c r="W22" s="462" t="s">
        <v>155</v>
      </c>
      <c r="X22" s="397"/>
      <c r="Y22" s="398"/>
      <c r="Z22" s="405" t="s">
        <v>1</v>
      </c>
      <c r="AA22" s="406"/>
      <c r="AB22" s="406"/>
      <c r="AC22" s="406"/>
      <c r="AD22" s="406"/>
      <c r="AE22" s="406"/>
      <c r="AF22" s="406"/>
      <c r="AG22" s="407"/>
      <c r="AH22" s="423" t="s">
        <v>156</v>
      </c>
      <c r="AI22" s="406"/>
      <c r="AJ22" s="406"/>
      <c r="AK22" s="406"/>
      <c r="AL22" s="407"/>
      <c r="AM22" s="423" t="s">
        <v>157</v>
      </c>
      <c r="AN22" s="424"/>
      <c r="AO22" s="424"/>
      <c r="AP22" s="424"/>
      <c r="AQ22" s="424"/>
      <c r="AR22" s="425"/>
      <c r="AS22" s="411" t="s">
        <v>154</v>
      </c>
      <c r="AT22" s="412"/>
      <c r="AU22" s="412"/>
      <c r="AV22" s="412"/>
      <c r="AW22" s="412"/>
      <c r="AX22" s="429"/>
      <c r="AY22" s="446" t="s">
        <v>158</v>
      </c>
      <c r="AZ22" s="447"/>
      <c r="BA22" s="447"/>
      <c r="BB22" s="447"/>
      <c r="BC22" s="447"/>
      <c r="BD22" s="447"/>
      <c r="BE22" s="447"/>
      <c r="BF22" s="447"/>
      <c r="BG22" s="447"/>
      <c r="BH22" s="447"/>
      <c r="BI22" s="447"/>
      <c r="BJ22" s="447"/>
      <c r="BK22" s="447"/>
      <c r="BL22" s="447"/>
      <c r="BM22" s="448"/>
      <c r="BN22" s="449">
        <v>6588337</v>
      </c>
      <c r="BO22" s="450"/>
      <c r="BP22" s="450"/>
      <c r="BQ22" s="450"/>
      <c r="BR22" s="450"/>
      <c r="BS22" s="450"/>
      <c r="BT22" s="450"/>
      <c r="BU22" s="451"/>
      <c r="BV22" s="449">
        <v>6314915</v>
      </c>
      <c r="BW22" s="450"/>
      <c r="BX22" s="450"/>
      <c r="BY22" s="450"/>
      <c r="BZ22" s="450"/>
      <c r="CA22" s="450"/>
      <c r="CB22" s="450"/>
      <c r="CC22" s="451"/>
      <c r="CD22" s="194"/>
      <c r="CE22" s="452"/>
      <c r="CF22" s="452"/>
      <c r="CG22" s="452"/>
      <c r="CH22" s="452"/>
      <c r="CI22" s="452"/>
      <c r="CJ22" s="452"/>
      <c r="CK22" s="452"/>
      <c r="CL22" s="452"/>
      <c r="CM22" s="452"/>
      <c r="CN22" s="452"/>
      <c r="CO22" s="452"/>
      <c r="CP22" s="452"/>
      <c r="CQ22" s="452"/>
      <c r="CR22" s="452"/>
      <c r="CS22" s="453"/>
      <c r="CT22" s="417"/>
      <c r="CU22" s="418"/>
      <c r="CV22" s="418"/>
      <c r="CW22" s="418"/>
      <c r="CX22" s="418"/>
      <c r="CY22" s="418"/>
      <c r="CZ22" s="418"/>
      <c r="DA22" s="419"/>
      <c r="DB22" s="417"/>
      <c r="DC22" s="418"/>
      <c r="DD22" s="418"/>
      <c r="DE22" s="418"/>
      <c r="DF22" s="418"/>
      <c r="DG22" s="418"/>
      <c r="DH22" s="418"/>
      <c r="DI22" s="419"/>
    </row>
    <row r="23" spans="1:113" ht="18.75" customHeight="1" x14ac:dyDescent="0.15">
      <c r="A23" s="181"/>
      <c r="B23" s="399"/>
      <c r="C23" s="400"/>
      <c r="D23" s="401"/>
      <c r="E23" s="408"/>
      <c r="F23" s="409"/>
      <c r="G23" s="409"/>
      <c r="H23" s="409"/>
      <c r="I23" s="409"/>
      <c r="J23" s="409"/>
      <c r="K23" s="410"/>
      <c r="L23" s="408"/>
      <c r="M23" s="409"/>
      <c r="N23" s="409"/>
      <c r="O23" s="409"/>
      <c r="P23" s="410"/>
      <c r="Q23" s="414"/>
      <c r="R23" s="415"/>
      <c r="S23" s="415"/>
      <c r="T23" s="415"/>
      <c r="U23" s="415"/>
      <c r="V23" s="416"/>
      <c r="W23" s="463"/>
      <c r="X23" s="400"/>
      <c r="Y23" s="401"/>
      <c r="Z23" s="408"/>
      <c r="AA23" s="409"/>
      <c r="AB23" s="409"/>
      <c r="AC23" s="409"/>
      <c r="AD23" s="409"/>
      <c r="AE23" s="409"/>
      <c r="AF23" s="409"/>
      <c r="AG23" s="410"/>
      <c r="AH23" s="408"/>
      <c r="AI23" s="409"/>
      <c r="AJ23" s="409"/>
      <c r="AK23" s="409"/>
      <c r="AL23" s="410"/>
      <c r="AM23" s="426"/>
      <c r="AN23" s="427"/>
      <c r="AO23" s="427"/>
      <c r="AP23" s="427"/>
      <c r="AQ23" s="427"/>
      <c r="AR23" s="428"/>
      <c r="AS23" s="414"/>
      <c r="AT23" s="415"/>
      <c r="AU23" s="415"/>
      <c r="AV23" s="415"/>
      <c r="AW23" s="415"/>
      <c r="AX23" s="430"/>
      <c r="AY23" s="434" t="s">
        <v>159</v>
      </c>
      <c r="AZ23" s="435"/>
      <c r="BA23" s="435"/>
      <c r="BB23" s="435"/>
      <c r="BC23" s="435"/>
      <c r="BD23" s="435"/>
      <c r="BE23" s="435"/>
      <c r="BF23" s="435"/>
      <c r="BG23" s="435"/>
      <c r="BH23" s="435"/>
      <c r="BI23" s="435"/>
      <c r="BJ23" s="435"/>
      <c r="BK23" s="435"/>
      <c r="BL23" s="435"/>
      <c r="BM23" s="436"/>
      <c r="BN23" s="420">
        <v>3926934</v>
      </c>
      <c r="BO23" s="421"/>
      <c r="BP23" s="421"/>
      <c r="BQ23" s="421"/>
      <c r="BR23" s="421"/>
      <c r="BS23" s="421"/>
      <c r="BT23" s="421"/>
      <c r="BU23" s="422"/>
      <c r="BV23" s="420">
        <v>3805112</v>
      </c>
      <c r="BW23" s="421"/>
      <c r="BX23" s="421"/>
      <c r="BY23" s="421"/>
      <c r="BZ23" s="421"/>
      <c r="CA23" s="421"/>
      <c r="CB23" s="421"/>
      <c r="CC23" s="422"/>
      <c r="CD23" s="194"/>
      <c r="CE23" s="452"/>
      <c r="CF23" s="452"/>
      <c r="CG23" s="452"/>
      <c r="CH23" s="452"/>
      <c r="CI23" s="452"/>
      <c r="CJ23" s="452"/>
      <c r="CK23" s="452"/>
      <c r="CL23" s="452"/>
      <c r="CM23" s="452"/>
      <c r="CN23" s="452"/>
      <c r="CO23" s="452"/>
      <c r="CP23" s="452"/>
      <c r="CQ23" s="452"/>
      <c r="CR23" s="452"/>
      <c r="CS23" s="453"/>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81"/>
      <c r="B24" s="399"/>
      <c r="C24" s="400"/>
      <c r="D24" s="401"/>
      <c r="E24" s="376" t="s">
        <v>160</v>
      </c>
      <c r="F24" s="377"/>
      <c r="G24" s="377"/>
      <c r="H24" s="377"/>
      <c r="I24" s="377"/>
      <c r="J24" s="377"/>
      <c r="K24" s="378"/>
      <c r="L24" s="373">
        <v>1</v>
      </c>
      <c r="M24" s="374"/>
      <c r="N24" s="374"/>
      <c r="O24" s="374"/>
      <c r="P24" s="375"/>
      <c r="Q24" s="373">
        <v>8124</v>
      </c>
      <c r="R24" s="374"/>
      <c r="S24" s="374"/>
      <c r="T24" s="374"/>
      <c r="U24" s="374"/>
      <c r="V24" s="375"/>
      <c r="W24" s="463"/>
      <c r="X24" s="400"/>
      <c r="Y24" s="401"/>
      <c r="Z24" s="376" t="s">
        <v>161</v>
      </c>
      <c r="AA24" s="377"/>
      <c r="AB24" s="377"/>
      <c r="AC24" s="377"/>
      <c r="AD24" s="377"/>
      <c r="AE24" s="377"/>
      <c r="AF24" s="377"/>
      <c r="AG24" s="378"/>
      <c r="AH24" s="373">
        <v>321</v>
      </c>
      <c r="AI24" s="374"/>
      <c r="AJ24" s="374"/>
      <c r="AK24" s="374"/>
      <c r="AL24" s="375"/>
      <c r="AM24" s="373">
        <v>895269</v>
      </c>
      <c r="AN24" s="374"/>
      <c r="AO24" s="374"/>
      <c r="AP24" s="374"/>
      <c r="AQ24" s="374"/>
      <c r="AR24" s="375"/>
      <c r="AS24" s="373">
        <v>2789</v>
      </c>
      <c r="AT24" s="374"/>
      <c r="AU24" s="374"/>
      <c r="AV24" s="374"/>
      <c r="AW24" s="374"/>
      <c r="AX24" s="433"/>
      <c r="AY24" s="393" t="s">
        <v>162</v>
      </c>
      <c r="AZ24" s="394"/>
      <c r="BA24" s="394"/>
      <c r="BB24" s="394"/>
      <c r="BC24" s="394"/>
      <c r="BD24" s="394"/>
      <c r="BE24" s="394"/>
      <c r="BF24" s="394"/>
      <c r="BG24" s="394"/>
      <c r="BH24" s="394"/>
      <c r="BI24" s="394"/>
      <c r="BJ24" s="394"/>
      <c r="BK24" s="394"/>
      <c r="BL24" s="394"/>
      <c r="BM24" s="395"/>
      <c r="BN24" s="420">
        <v>4680422</v>
      </c>
      <c r="BO24" s="421"/>
      <c r="BP24" s="421"/>
      <c r="BQ24" s="421"/>
      <c r="BR24" s="421"/>
      <c r="BS24" s="421"/>
      <c r="BT24" s="421"/>
      <c r="BU24" s="422"/>
      <c r="BV24" s="420">
        <v>4335008</v>
      </c>
      <c r="BW24" s="421"/>
      <c r="BX24" s="421"/>
      <c r="BY24" s="421"/>
      <c r="BZ24" s="421"/>
      <c r="CA24" s="421"/>
      <c r="CB24" s="421"/>
      <c r="CC24" s="422"/>
      <c r="CD24" s="194"/>
      <c r="CE24" s="452"/>
      <c r="CF24" s="452"/>
      <c r="CG24" s="452"/>
      <c r="CH24" s="452"/>
      <c r="CI24" s="452"/>
      <c r="CJ24" s="452"/>
      <c r="CK24" s="452"/>
      <c r="CL24" s="452"/>
      <c r="CM24" s="452"/>
      <c r="CN24" s="452"/>
      <c r="CO24" s="452"/>
      <c r="CP24" s="452"/>
      <c r="CQ24" s="452"/>
      <c r="CR24" s="452"/>
      <c r="CS24" s="453"/>
      <c r="CT24" s="417"/>
      <c r="CU24" s="418"/>
      <c r="CV24" s="418"/>
      <c r="CW24" s="418"/>
      <c r="CX24" s="418"/>
      <c r="CY24" s="418"/>
      <c r="CZ24" s="418"/>
      <c r="DA24" s="419"/>
      <c r="DB24" s="417"/>
      <c r="DC24" s="418"/>
      <c r="DD24" s="418"/>
      <c r="DE24" s="418"/>
      <c r="DF24" s="418"/>
      <c r="DG24" s="418"/>
      <c r="DH24" s="418"/>
      <c r="DI24" s="419"/>
    </row>
    <row r="25" spans="1:113" ht="18.75" customHeight="1" x14ac:dyDescent="0.15">
      <c r="A25" s="181"/>
      <c r="B25" s="399"/>
      <c r="C25" s="400"/>
      <c r="D25" s="401"/>
      <c r="E25" s="376" t="s">
        <v>163</v>
      </c>
      <c r="F25" s="377"/>
      <c r="G25" s="377"/>
      <c r="H25" s="377"/>
      <c r="I25" s="377"/>
      <c r="J25" s="377"/>
      <c r="K25" s="378"/>
      <c r="L25" s="373">
        <v>1</v>
      </c>
      <c r="M25" s="374"/>
      <c r="N25" s="374"/>
      <c r="O25" s="374"/>
      <c r="P25" s="375"/>
      <c r="Q25" s="373">
        <v>7350</v>
      </c>
      <c r="R25" s="374"/>
      <c r="S25" s="374"/>
      <c r="T25" s="374"/>
      <c r="U25" s="374"/>
      <c r="V25" s="375"/>
      <c r="W25" s="463"/>
      <c r="X25" s="400"/>
      <c r="Y25" s="401"/>
      <c r="Z25" s="376" t="s">
        <v>164</v>
      </c>
      <c r="AA25" s="377"/>
      <c r="AB25" s="377"/>
      <c r="AC25" s="377"/>
      <c r="AD25" s="377"/>
      <c r="AE25" s="377"/>
      <c r="AF25" s="377"/>
      <c r="AG25" s="378"/>
      <c r="AH25" s="373" t="s">
        <v>121</v>
      </c>
      <c r="AI25" s="374"/>
      <c r="AJ25" s="374"/>
      <c r="AK25" s="374"/>
      <c r="AL25" s="375"/>
      <c r="AM25" s="373" t="s">
        <v>121</v>
      </c>
      <c r="AN25" s="374"/>
      <c r="AO25" s="374"/>
      <c r="AP25" s="374"/>
      <c r="AQ25" s="374"/>
      <c r="AR25" s="375"/>
      <c r="AS25" s="373" t="s">
        <v>121</v>
      </c>
      <c r="AT25" s="374"/>
      <c r="AU25" s="374"/>
      <c r="AV25" s="374"/>
      <c r="AW25" s="374"/>
      <c r="AX25" s="433"/>
      <c r="AY25" s="446" t="s">
        <v>165</v>
      </c>
      <c r="AZ25" s="447"/>
      <c r="BA25" s="447"/>
      <c r="BB25" s="447"/>
      <c r="BC25" s="447"/>
      <c r="BD25" s="447"/>
      <c r="BE25" s="447"/>
      <c r="BF25" s="447"/>
      <c r="BG25" s="447"/>
      <c r="BH25" s="447"/>
      <c r="BI25" s="447"/>
      <c r="BJ25" s="447"/>
      <c r="BK25" s="447"/>
      <c r="BL25" s="447"/>
      <c r="BM25" s="448"/>
      <c r="BN25" s="449">
        <v>4108520</v>
      </c>
      <c r="BO25" s="450"/>
      <c r="BP25" s="450"/>
      <c r="BQ25" s="450"/>
      <c r="BR25" s="450"/>
      <c r="BS25" s="450"/>
      <c r="BT25" s="450"/>
      <c r="BU25" s="451"/>
      <c r="BV25" s="449">
        <v>3917052</v>
      </c>
      <c r="BW25" s="450"/>
      <c r="BX25" s="450"/>
      <c r="BY25" s="450"/>
      <c r="BZ25" s="450"/>
      <c r="CA25" s="450"/>
      <c r="CB25" s="450"/>
      <c r="CC25" s="451"/>
      <c r="CD25" s="194"/>
      <c r="CE25" s="452"/>
      <c r="CF25" s="452"/>
      <c r="CG25" s="452"/>
      <c r="CH25" s="452"/>
      <c r="CI25" s="452"/>
      <c r="CJ25" s="452"/>
      <c r="CK25" s="452"/>
      <c r="CL25" s="452"/>
      <c r="CM25" s="452"/>
      <c r="CN25" s="452"/>
      <c r="CO25" s="452"/>
      <c r="CP25" s="452"/>
      <c r="CQ25" s="452"/>
      <c r="CR25" s="452"/>
      <c r="CS25" s="453"/>
      <c r="CT25" s="417"/>
      <c r="CU25" s="418"/>
      <c r="CV25" s="418"/>
      <c r="CW25" s="418"/>
      <c r="CX25" s="418"/>
      <c r="CY25" s="418"/>
      <c r="CZ25" s="418"/>
      <c r="DA25" s="419"/>
      <c r="DB25" s="417"/>
      <c r="DC25" s="418"/>
      <c r="DD25" s="418"/>
      <c r="DE25" s="418"/>
      <c r="DF25" s="418"/>
      <c r="DG25" s="418"/>
      <c r="DH25" s="418"/>
      <c r="DI25" s="419"/>
    </row>
    <row r="26" spans="1:113" ht="18.75" customHeight="1" x14ac:dyDescent="0.15">
      <c r="A26" s="181"/>
      <c r="B26" s="399"/>
      <c r="C26" s="400"/>
      <c r="D26" s="401"/>
      <c r="E26" s="376" t="s">
        <v>166</v>
      </c>
      <c r="F26" s="377"/>
      <c r="G26" s="377"/>
      <c r="H26" s="377"/>
      <c r="I26" s="377"/>
      <c r="J26" s="377"/>
      <c r="K26" s="378"/>
      <c r="L26" s="373">
        <v>1</v>
      </c>
      <c r="M26" s="374"/>
      <c r="N26" s="374"/>
      <c r="O26" s="374"/>
      <c r="P26" s="375"/>
      <c r="Q26" s="373">
        <v>6340</v>
      </c>
      <c r="R26" s="374"/>
      <c r="S26" s="374"/>
      <c r="T26" s="374"/>
      <c r="U26" s="374"/>
      <c r="V26" s="375"/>
      <c r="W26" s="463"/>
      <c r="X26" s="400"/>
      <c r="Y26" s="401"/>
      <c r="Z26" s="376" t="s">
        <v>167</v>
      </c>
      <c r="AA26" s="431"/>
      <c r="AB26" s="431"/>
      <c r="AC26" s="431"/>
      <c r="AD26" s="431"/>
      <c r="AE26" s="431"/>
      <c r="AF26" s="431"/>
      <c r="AG26" s="432"/>
      <c r="AH26" s="373">
        <v>15</v>
      </c>
      <c r="AI26" s="374"/>
      <c r="AJ26" s="374"/>
      <c r="AK26" s="374"/>
      <c r="AL26" s="375"/>
      <c r="AM26" s="373">
        <v>39060</v>
      </c>
      <c r="AN26" s="374"/>
      <c r="AO26" s="374"/>
      <c r="AP26" s="374"/>
      <c r="AQ26" s="374"/>
      <c r="AR26" s="375"/>
      <c r="AS26" s="373">
        <v>2604</v>
      </c>
      <c r="AT26" s="374"/>
      <c r="AU26" s="374"/>
      <c r="AV26" s="374"/>
      <c r="AW26" s="374"/>
      <c r="AX26" s="433"/>
      <c r="AY26" s="460" t="s">
        <v>168</v>
      </c>
      <c r="AZ26" s="380"/>
      <c r="BA26" s="380"/>
      <c r="BB26" s="380"/>
      <c r="BC26" s="380"/>
      <c r="BD26" s="380"/>
      <c r="BE26" s="380"/>
      <c r="BF26" s="380"/>
      <c r="BG26" s="380"/>
      <c r="BH26" s="380"/>
      <c r="BI26" s="380"/>
      <c r="BJ26" s="380"/>
      <c r="BK26" s="380"/>
      <c r="BL26" s="380"/>
      <c r="BM26" s="461"/>
      <c r="BN26" s="420" t="s">
        <v>121</v>
      </c>
      <c r="BO26" s="421"/>
      <c r="BP26" s="421"/>
      <c r="BQ26" s="421"/>
      <c r="BR26" s="421"/>
      <c r="BS26" s="421"/>
      <c r="BT26" s="421"/>
      <c r="BU26" s="422"/>
      <c r="BV26" s="420" t="s">
        <v>121</v>
      </c>
      <c r="BW26" s="421"/>
      <c r="BX26" s="421"/>
      <c r="BY26" s="421"/>
      <c r="BZ26" s="421"/>
      <c r="CA26" s="421"/>
      <c r="CB26" s="421"/>
      <c r="CC26" s="422"/>
      <c r="CD26" s="194"/>
      <c r="CE26" s="452"/>
      <c r="CF26" s="452"/>
      <c r="CG26" s="452"/>
      <c r="CH26" s="452"/>
      <c r="CI26" s="452"/>
      <c r="CJ26" s="452"/>
      <c r="CK26" s="452"/>
      <c r="CL26" s="452"/>
      <c r="CM26" s="452"/>
      <c r="CN26" s="452"/>
      <c r="CO26" s="452"/>
      <c r="CP26" s="452"/>
      <c r="CQ26" s="452"/>
      <c r="CR26" s="452"/>
      <c r="CS26" s="453"/>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81"/>
      <c r="B27" s="399"/>
      <c r="C27" s="400"/>
      <c r="D27" s="401"/>
      <c r="E27" s="376" t="s">
        <v>169</v>
      </c>
      <c r="F27" s="377"/>
      <c r="G27" s="377"/>
      <c r="H27" s="377"/>
      <c r="I27" s="377"/>
      <c r="J27" s="377"/>
      <c r="K27" s="378"/>
      <c r="L27" s="373">
        <v>1</v>
      </c>
      <c r="M27" s="374"/>
      <c r="N27" s="374"/>
      <c r="O27" s="374"/>
      <c r="P27" s="375"/>
      <c r="Q27" s="373">
        <v>4100</v>
      </c>
      <c r="R27" s="374"/>
      <c r="S27" s="374"/>
      <c r="T27" s="374"/>
      <c r="U27" s="374"/>
      <c r="V27" s="375"/>
      <c r="W27" s="463"/>
      <c r="X27" s="400"/>
      <c r="Y27" s="401"/>
      <c r="Z27" s="376" t="s">
        <v>170</v>
      </c>
      <c r="AA27" s="377"/>
      <c r="AB27" s="377"/>
      <c r="AC27" s="377"/>
      <c r="AD27" s="377"/>
      <c r="AE27" s="377"/>
      <c r="AF27" s="377"/>
      <c r="AG27" s="378"/>
      <c r="AH27" s="373">
        <v>7</v>
      </c>
      <c r="AI27" s="374"/>
      <c r="AJ27" s="374"/>
      <c r="AK27" s="374"/>
      <c r="AL27" s="375"/>
      <c r="AM27" s="373">
        <v>20261</v>
      </c>
      <c r="AN27" s="374"/>
      <c r="AO27" s="374"/>
      <c r="AP27" s="374"/>
      <c r="AQ27" s="374"/>
      <c r="AR27" s="375"/>
      <c r="AS27" s="373">
        <v>2894</v>
      </c>
      <c r="AT27" s="374"/>
      <c r="AU27" s="374"/>
      <c r="AV27" s="374"/>
      <c r="AW27" s="374"/>
      <c r="AX27" s="433"/>
      <c r="AY27" s="457" t="s">
        <v>171</v>
      </c>
      <c r="AZ27" s="458"/>
      <c r="BA27" s="458"/>
      <c r="BB27" s="458"/>
      <c r="BC27" s="458"/>
      <c r="BD27" s="458"/>
      <c r="BE27" s="458"/>
      <c r="BF27" s="458"/>
      <c r="BG27" s="458"/>
      <c r="BH27" s="458"/>
      <c r="BI27" s="458"/>
      <c r="BJ27" s="458"/>
      <c r="BK27" s="458"/>
      <c r="BL27" s="458"/>
      <c r="BM27" s="459"/>
      <c r="BN27" s="454">
        <v>276056</v>
      </c>
      <c r="BO27" s="455"/>
      <c r="BP27" s="455"/>
      <c r="BQ27" s="455"/>
      <c r="BR27" s="455"/>
      <c r="BS27" s="455"/>
      <c r="BT27" s="455"/>
      <c r="BU27" s="456"/>
      <c r="BV27" s="454">
        <v>672661</v>
      </c>
      <c r="BW27" s="455"/>
      <c r="BX27" s="455"/>
      <c r="BY27" s="455"/>
      <c r="BZ27" s="455"/>
      <c r="CA27" s="455"/>
      <c r="CB27" s="455"/>
      <c r="CC27" s="456"/>
      <c r="CD27" s="196"/>
      <c r="CE27" s="452"/>
      <c r="CF27" s="452"/>
      <c r="CG27" s="452"/>
      <c r="CH27" s="452"/>
      <c r="CI27" s="452"/>
      <c r="CJ27" s="452"/>
      <c r="CK27" s="452"/>
      <c r="CL27" s="452"/>
      <c r="CM27" s="452"/>
      <c r="CN27" s="452"/>
      <c r="CO27" s="452"/>
      <c r="CP27" s="452"/>
      <c r="CQ27" s="452"/>
      <c r="CR27" s="452"/>
      <c r="CS27" s="453"/>
      <c r="CT27" s="417"/>
      <c r="CU27" s="418"/>
      <c r="CV27" s="418"/>
      <c r="CW27" s="418"/>
      <c r="CX27" s="418"/>
      <c r="CY27" s="418"/>
      <c r="CZ27" s="418"/>
      <c r="DA27" s="419"/>
      <c r="DB27" s="417"/>
      <c r="DC27" s="418"/>
      <c r="DD27" s="418"/>
      <c r="DE27" s="418"/>
      <c r="DF27" s="418"/>
      <c r="DG27" s="418"/>
      <c r="DH27" s="418"/>
      <c r="DI27" s="419"/>
    </row>
    <row r="28" spans="1:113" ht="18.75" customHeight="1" x14ac:dyDescent="0.15">
      <c r="A28" s="181"/>
      <c r="B28" s="399"/>
      <c r="C28" s="400"/>
      <c r="D28" s="401"/>
      <c r="E28" s="376" t="s">
        <v>172</v>
      </c>
      <c r="F28" s="377"/>
      <c r="G28" s="377"/>
      <c r="H28" s="377"/>
      <c r="I28" s="377"/>
      <c r="J28" s="377"/>
      <c r="K28" s="378"/>
      <c r="L28" s="373">
        <v>1</v>
      </c>
      <c r="M28" s="374"/>
      <c r="N28" s="374"/>
      <c r="O28" s="374"/>
      <c r="P28" s="375"/>
      <c r="Q28" s="373">
        <v>3390</v>
      </c>
      <c r="R28" s="374"/>
      <c r="S28" s="374"/>
      <c r="T28" s="374"/>
      <c r="U28" s="374"/>
      <c r="V28" s="375"/>
      <c r="W28" s="463"/>
      <c r="X28" s="400"/>
      <c r="Y28" s="401"/>
      <c r="Z28" s="376" t="s">
        <v>173</v>
      </c>
      <c r="AA28" s="377"/>
      <c r="AB28" s="377"/>
      <c r="AC28" s="377"/>
      <c r="AD28" s="377"/>
      <c r="AE28" s="377"/>
      <c r="AF28" s="377"/>
      <c r="AG28" s="378"/>
      <c r="AH28" s="373" t="s">
        <v>121</v>
      </c>
      <c r="AI28" s="374"/>
      <c r="AJ28" s="374"/>
      <c r="AK28" s="374"/>
      <c r="AL28" s="375"/>
      <c r="AM28" s="373" t="s">
        <v>121</v>
      </c>
      <c r="AN28" s="374"/>
      <c r="AO28" s="374"/>
      <c r="AP28" s="374"/>
      <c r="AQ28" s="374"/>
      <c r="AR28" s="375"/>
      <c r="AS28" s="373" t="s">
        <v>121</v>
      </c>
      <c r="AT28" s="374"/>
      <c r="AU28" s="374"/>
      <c r="AV28" s="374"/>
      <c r="AW28" s="374"/>
      <c r="AX28" s="433"/>
      <c r="AY28" s="437" t="s">
        <v>174</v>
      </c>
      <c r="AZ28" s="438"/>
      <c r="BA28" s="438"/>
      <c r="BB28" s="439"/>
      <c r="BC28" s="446" t="s">
        <v>46</v>
      </c>
      <c r="BD28" s="447"/>
      <c r="BE28" s="447"/>
      <c r="BF28" s="447"/>
      <c r="BG28" s="447"/>
      <c r="BH28" s="447"/>
      <c r="BI28" s="447"/>
      <c r="BJ28" s="447"/>
      <c r="BK28" s="447"/>
      <c r="BL28" s="447"/>
      <c r="BM28" s="448"/>
      <c r="BN28" s="449">
        <v>4693198</v>
      </c>
      <c r="BO28" s="450"/>
      <c r="BP28" s="450"/>
      <c r="BQ28" s="450"/>
      <c r="BR28" s="450"/>
      <c r="BS28" s="450"/>
      <c r="BT28" s="450"/>
      <c r="BU28" s="451"/>
      <c r="BV28" s="449">
        <v>5040795</v>
      </c>
      <c r="BW28" s="450"/>
      <c r="BX28" s="450"/>
      <c r="BY28" s="450"/>
      <c r="BZ28" s="450"/>
      <c r="CA28" s="450"/>
      <c r="CB28" s="450"/>
      <c r="CC28" s="451"/>
      <c r="CD28" s="194"/>
      <c r="CE28" s="452"/>
      <c r="CF28" s="452"/>
      <c r="CG28" s="452"/>
      <c r="CH28" s="452"/>
      <c r="CI28" s="452"/>
      <c r="CJ28" s="452"/>
      <c r="CK28" s="452"/>
      <c r="CL28" s="452"/>
      <c r="CM28" s="452"/>
      <c r="CN28" s="452"/>
      <c r="CO28" s="452"/>
      <c r="CP28" s="452"/>
      <c r="CQ28" s="452"/>
      <c r="CR28" s="452"/>
      <c r="CS28" s="453"/>
      <c r="CT28" s="417"/>
      <c r="CU28" s="418"/>
      <c r="CV28" s="418"/>
      <c r="CW28" s="418"/>
      <c r="CX28" s="418"/>
      <c r="CY28" s="418"/>
      <c r="CZ28" s="418"/>
      <c r="DA28" s="419"/>
      <c r="DB28" s="417"/>
      <c r="DC28" s="418"/>
      <c r="DD28" s="418"/>
      <c r="DE28" s="418"/>
      <c r="DF28" s="418"/>
      <c r="DG28" s="418"/>
      <c r="DH28" s="418"/>
      <c r="DI28" s="419"/>
    </row>
    <row r="29" spans="1:113" ht="18.75" customHeight="1" x14ac:dyDescent="0.15">
      <c r="A29" s="181"/>
      <c r="B29" s="399"/>
      <c r="C29" s="400"/>
      <c r="D29" s="401"/>
      <c r="E29" s="376" t="s">
        <v>175</v>
      </c>
      <c r="F29" s="377"/>
      <c r="G29" s="377"/>
      <c r="H29" s="377"/>
      <c r="I29" s="377"/>
      <c r="J29" s="377"/>
      <c r="K29" s="378"/>
      <c r="L29" s="373">
        <v>16</v>
      </c>
      <c r="M29" s="374"/>
      <c r="N29" s="374"/>
      <c r="O29" s="374"/>
      <c r="P29" s="375"/>
      <c r="Q29" s="373">
        <v>3190</v>
      </c>
      <c r="R29" s="374"/>
      <c r="S29" s="374"/>
      <c r="T29" s="374"/>
      <c r="U29" s="374"/>
      <c r="V29" s="375"/>
      <c r="W29" s="464"/>
      <c r="X29" s="465"/>
      <c r="Y29" s="466"/>
      <c r="Z29" s="376" t="s">
        <v>176</v>
      </c>
      <c r="AA29" s="377"/>
      <c r="AB29" s="377"/>
      <c r="AC29" s="377"/>
      <c r="AD29" s="377"/>
      <c r="AE29" s="377"/>
      <c r="AF29" s="377"/>
      <c r="AG29" s="378"/>
      <c r="AH29" s="373">
        <v>328</v>
      </c>
      <c r="AI29" s="374"/>
      <c r="AJ29" s="374"/>
      <c r="AK29" s="374"/>
      <c r="AL29" s="375"/>
      <c r="AM29" s="373">
        <v>915530</v>
      </c>
      <c r="AN29" s="374"/>
      <c r="AO29" s="374"/>
      <c r="AP29" s="374"/>
      <c r="AQ29" s="374"/>
      <c r="AR29" s="375"/>
      <c r="AS29" s="373">
        <v>2791</v>
      </c>
      <c r="AT29" s="374"/>
      <c r="AU29" s="374"/>
      <c r="AV29" s="374"/>
      <c r="AW29" s="374"/>
      <c r="AX29" s="433"/>
      <c r="AY29" s="440"/>
      <c r="AZ29" s="441"/>
      <c r="BA29" s="441"/>
      <c r="BB29" s="442"/>
      <c r="BC29" s="434" t="s">
        <v>177</v>
      </c>
      <c r="BD29" s="435"/>
      <c r="BE29" s="435"/>
      <c r="BF29" s="435"/>
      <c r="BG29" s="435"/>
      <c r="BH29" s="435"/>
      <c r="BI29" s="435"/>
      <c r="BJ29" s="435"/>
      <c r="BK29" s="435"/>
      <c r="BL29" s="435"/>
      <c r="BM29" s="436"/>
      <c r="BN29" s="420">
        <v>567</v>
      </c>
      <c r="BO29" s="421"/>
      <c r="BP29" s="421"/>
      <c r="BQ29" s="421"/>
      <c r="BR29" s="421"/>
      <c r="BS29" s="421"/>
      <c r="BT29" s="421"/>
      <c r="BU29" s="422"/>
      <c r="BV29" s="420">
        <v>566</v>
      </c>
      <c r="BW29" s="421"/>
      <c r="BX29" s="421"/>
      <c r="BY29" s="421"/>
      <c r="BZ29" s="421"/>
      <c r="CA29" s="421"/>
      <c r="CB29" s="421"/>
      <c r="CC29" s="422"/>
      <c r="CD29" s="196"/>
      <c r="CE29" s="452"/>
      <c r="CF29" s="452"/>
      <c r="CG29" s="452"/>
      <c r="CH29" s="452"/>
      <c r="CI29" s="452"/>
      <c r="CJ29" s="452"/>
      <c r="CK29" s="452"/>
      <c r="CL29" s="452"/>
      <c r="CM29" s="452"/>
      <c r="CN29" s="452"/>
      <c r="CO29" s="452"/>
      <c r="CP29" s="452"/>
      <c r="CQ29" s="452"/>
      <c r="CR29" s="452"/>
      <c r="CS29" s="453"/>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81"/>
      <c r="B30" s="402"/>
      <c r="C30" s="403"/>
      <c r="D30" s="404"/>
      <c r="E30" s="381"/>
      <c r="F30" s="382"/>
      <c r="G30" s="382"/>
      <c r="H30" s="382"/>
      <c r="I30" s="382"/>
      <c r="J30" s="382"/>
      <c r="K30" s="383"/>
      <c r="L30" s="384"/>
      <c r="M30" s="385"/>
      <c r="N30" s="385"/>
      <c r="O30" s="385"/>
      <c r="P30" s="386"/>
      <c r="Q30" s="384"/>
      <c r="R30" s="385"/>
      <c r="S30" s="385"/>
      <c r="T30" s="385"/>
      <c r="U30" s="385"/>
      <c r="V30" s="386"/>
      <c r="W30" s="387" t="s">
        <v>178</v>
      </c>
      <c r="X30" s="388"/>
      <c r="Y30" s="388"/>
      <c r="Z30" s="388"/>
      <c r="AA30" s="388"/>
      <c r="AB30" s="388"/>
      <c r="AC30" s="388"/>
      <c r="AD30" s="388"/>
      <c r="AE30" s="388"/>
      <c r="AF30" s="388"/>
      <c r="AG30" s="389"/>
      <c r="AH30" s="390">
        <v>93.4</v>
      </c>
      <c r="AI30" s="391"/>
      <c r="AJ30" s="391"/>
      <c r="AK30" s="391"/>
      <c r="AL30" s="391"/>
      <c r="AM30" s="391"/>
      <c r="AN30" s="391"/>
      <c r="AO30" s="391"/>
      <c r="AP30" s="391"/>
      <c r="AQ30" s="391"/>
      <c r="AR30" s="391"/>
      <c r="AS30" s="391"/>
      <c r="AT30" s="391"/>
      <c r="AU30" s="391"/>
      <c r="AV30" s="391"/>
      <c r="AW30" s="391"/>
      <c r="AX30" s="392"/>
      <c r="AY30" s="443"/>
      <c r="AZ30" s="444"/>
      <c r="BA30" s="444"/>
      <c r="BB30" s="445"/>
      <c r="BC30" s="393" t="s">
        <v>48</v>
      </c>
      <c r="BD30" s="394"/>
      <c r="BE30" s="394"/>
      <c r="BF30" s="394"/>
      <c r="BG30" s="394"/>
      <c r="BH30" s="394"/>
      <c r="BI30" s="394"/>
      <c r="BJ30" s="394"/>
      <c r="BK30" s="394"/>
      <c r="BL30" s="394"/>
      <c r="BM30" s="395"/>
      <c r="BN30" s="454">
        <v>2492497</v>
      </c>
      <c r="BO30" s="455"/>
      <c r="BP30" s="455"/>
      <c r="BQ30" s="455"/>
      <c r="BR30" s="455"/>
      <c r="BS30" s="455"/>
      <c r="BT30" s="455"/>
      <c r="BU30" s="456"/>
      <c r="BV30" s="454">
        <v>2568185</v>
      </c>
      <c r="BW30" s="455"/>
      <c r="BX30" s="455"/>
      <c r="BY30" s="455"/>
      <c r="BZ30" s="455"/>
      <c r="CA30" s="455"/>
      <c r="CB30" s="455"/>
      <c r="CC30" s="456"/>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9" t="s">
        <v>179</v>
      </c>
      <c r="D32" s="379"/>
      <c r="E32" s="379"/>
      <c r="F32" s="379"/>
      <c r="G32" s="379"/>
      <c r="H32" s="379"/>
      <c r="I32" s="379"/>
      <c r="J32" s="379"/>
      <c r="K32" s="379"/>
      <c r="L32" s="379"/>
      <c r="M32" s="379"/>
      <c r="N32" s="379"/>
      <c r="O32" s="379"/>
      <c r="P32" s="379"/>
      <c r="Q32" s="379"/>
      <c r="R32" s="379"/>
      <c r="S32" s="379"/>
      <c r="U32" s="380" t="s">
        <v>180</v>
      </c>
      <c r="V32" s="380"/>
      <c r="W32" s="380"/>
      <c r="X32" s="380"/>
      <c r="Y32" s="380"/>
      <c r="Z32" s="380"/>
      <c r="AA32" s="380"/>
      <c r="AB32" s="380"/>
      <c r="AC32" s="380"/>
      <c r="AD32" s="380"/>
      <c r="AE32" s="380"/>
      <c r="AF32" s="380"/>
      <c r="AG32" s="380"/>
      <c r="AH32" s="380"/>
      <c r="AI32" s="380"/>
      <c r="AJ32" s="380"/>
      <c r="AK32" s="380"/>
      <c r="AM32" s="380" t="s">
        <v>181</v>
      </c>
      <c r="AN32" s="380"/>
      <c r="AO32" s="380"/>
      <c r="AP32" s="380"/>
      <c r="AQ32" s="380"/>
      <c r="AR32" s="380"/>
      <c r="AS32" s="380"/>
      <c r="AT32" s="380"/>
      <c r="AU32" s="380"/>
      <c r="AV32" s="380"/>
      <c r="AW32" s="380"/>
      <c r="AX32" s="380"/>
      <c r="AY32" s="380"/>
      <c r="AZ32" s="380"/>
      <c r="BA32" s="380"/>
      <c r="BB32" s="380"/>
      <c r="BC32" s="380"/>
      <c r="BE32" s="380" t="s">
        <v>182</v>
      </c>
      <c r="BF32" s="380"/>
      <c r="BG32" s="380"/>
      <c r="BH32" s="380"/>
      <c r="BI32" s="380"/>
      <c r="BJ32" s="380"/>
      <c r="BK32" s="380"/>
      <c r="BL32" s="380"/>
      <c r="BM32" s="380"/>
      <c r="BN32" s="380"/>
      <c r="BO32" s="380"/>
      <c r="BP32" s="380"/>
      <c r="BQ32" s="380"/>
      <c r="BR32" s="380"/>
      <c r="BS32" s="380"/>
      <c r="BT32" s="380"/>
      <c r="BU32" s="380"/>
      <c r="BW32" s="380" t="s">
        <v>183</v>
      </c>
      <c r="BX32" s="380"/>
      <c r="BY32" s="380"/>
      <c r="BZ32" s="380"/>
      <c r="CA32" s="380"/>
      <c r="CB32" s="380"/>
      <c r="CC32" s="380"/>
      <c r="CD32" s="380"/>
      <c r="CE32" s="380"/>
      <c r="CF32" s="380"/>
      <c r="CG32" s="380"/>
      <c r="CH32" s="380"/>
      <c r="CI32" s="380"/>
      <c r="CJ32" s="380"/>
      <c r="CK32" s="380"/>
      <c r="CL32" s="380"/>
      <c r="CM32" s="380"/>
      <c r="CO32" s="380" t="s">
        <v>184</v>
      </c>
      <c r="CP32" s="380"/>
      <c r="CQ32" s="380"/>
      <c r="CR32" s="380"/>
      <c r="CS32" s="380"/>
      <c r="CT32" s="380"/>
      <c r="CU32" s="380"/>
      <c r="CV32" s="380"/>
      <c r="CW32" s="380"/>
      <c r="CX32" s="380"/>
      <c r="CY32" s="380"/>
      <c r="CZ32" s="380"/>
      <c r="DA32" s="380"/>
      <c r="DB32" s="380"/>
      <c r="DC32" s="380"/>
      <c r="DD32" s="380"/>
      <c r="DE32" s="380"/>
      <c r="DI32" s="204"/>
    </row>
    <row r="33" spans="1:113" ht="13.5" customHeight="1" x14ac:dyDescent="0.15">
      <c r="A33" s="181"/>
      <c r="B33" s="205"/>
      <c r="C33" s="372" t="s">
        <v>185</v>
      </c>
      <c r="D33" s="372"/>
      <c r="E33" s="371" t="s">
        <v>186</v>
      </c>
      <c r="F33" s="371"/>
      <c r="G33" s="371"/>
      <c r="H33" s="371"/>
      <c r="I33" s="371"/>
      <c r="J33" s="371"/>
      <c r="K33" s="371"/>
      <c r="L33" s="371"/>
      <c r="M33" s="371"/>
      <c r="N33" s="371"/>
      <c r="O33" s="371"/>
      <c r="P33" s="371"/>
      <c r="Q33" s="371"/>
      <c r="R33" s="371"/>
      <c r="S33" s="371"/>
      <c r="T33" s="206"/>
      <c r="U33" s="372" t="s">
        <v>185</v>
      </c>
      <c r="V33" s="372"/>
      <c r="W33" s="371" t="s">
        <v>186</v>
      </c>
      <c r="X33" s="371"/>
      <c r="Y33" s="371"/>
      <c r="Z33" s="371"/>
      <c r="AA33" s="371"/>
      <c r="AB33" s="371"/>
      <c r="AC33" s="371"/>
      <c r="AD33" s="371"/>
      <c r="AE33" s="371"/>
      <c r="AF33" s="371"/>
      <c r="AG33" s="371"/>
      <c r="AH33" s="371"/>
      <c r="AI33" s="371"/>
      <c r="AJ33" s="371"/>
      <c r="AK33" s="371"/>
      <c r="AL33" s="206"/>
      <c r="AM33" s="372" t="s">
        <v>185</v>
      </c>
      <c r="AN33" s="372"/>
      <c r="AO33" s="371" t="s">
        <v>186</v>
      </c>
      <c r="AP33" s="371"/>
      <c r="AQ33" s="371"/>
      <c r="AR33" s="371"/>
      <c r="AS33" s="371"/>
      <c r="AT33" s="371"/>
      <c r="AU33" s="371"/>
      <c r="AV33" s="371"/>
      <c r="AW33" s="371"/>
      <c r="AX33" s="371"/>
      <c r="AY33" s="371"/>
      <c r="AZ33" s="371"/>
      <c r="BA33" s="371"/>
      <c r="BB33" s="371"/>
      <c r="BC33" s="371"/>
      <c r="BD33" s="207"/>
      <c r="BE33" s="371" t="s">
        <v>187</v>
      </c>
      <c r="BF33" s="371"/>
      <c r="BG33" s="371" t="s">
        <v>188</v>
      </c>
      <c r="BH33" s="371"/>
      <c r="BI33" s="371"/>
      <c r="BJ33" s="371"/>
      <c r="BK33" s="371"/>
      <c r="BL33" s="371"/>
      <c r="BM33" s="371"/>
      <c r="BN33" s="371"/>
      <c r="BO33" s="371"/>
      <c r="BP33" s="371"/>
      <c r="BQ33" s="371"/>
      <c r="BR33" s="371"/>
      <c r="BS33" s="371"/>
      <c r="BT33" s="371"/>
      <c r="BU33" s="371"/>
      <c r="BV33" s="207"/>
      <c r="BW33" s="372" t="s">
        <v>187</v>
      </c>
      <c r="BX33" s="372"/>
      <c r="BY33" s="371" t="s">
        <v>189</v>
      </c>
      <c r="BZ33" s="371"/>
      <c r="CA33" s="371"/>
      <c r="CB33" s="371"/>
      <c r="CC33" s="371"/>
      <c r="CD33" s="371"/>
      <c r="CE33" s="371"/>
      <c r="CF33" s="371"/>
      <c r="CG33" s="371"/>
      <c r="CH33" s="371"/>
      <c r="CI33" s="371"/>
      <c r="CJ33" s="371"/>
      <c r="CK33" s="371"/>
      <c r="CL33" s="371"/>
      <c r="CM33" s="371"/>
      <c r="CN33" s="206"/>
      <c r="CO33" s="372" t="s">
        <v>185</v>
      </c>
      <c r="CP33" s="372"/>
      <c r="CQ33" s="371" t="s">
        <v>190</v>
      </c>
      <c r="CR33" s="371"/>
      <c r="CS33" s="371"/>
      <c r="CT33" s="371"/>
      <c r="CU33" s="371"/>
      <c r="CV33" s="371"/>
      <c r="CW33" s="371"/>
      <c r="CX33" s="371"/>
      <c r="CY33" s="371"/>
      <c r="CZ33" s="371"/>
      <c r="DA33" s="371"/>
      <c r="DB33" s="371"/>
      <c r="DC33" s="371"/>
      <c r="DD33" s="371"/>
      <c r="DE33" s="371"/>
      <c r="DF33" s="206"/>
      <c r="DG33" s="370" t="s">
        <v>191</v>
      </c>
      <c r="DH33" s="370"/>
      <c r="DI33" s="208"/>
    </row>
    <row r="34" spans="1:113" ht="32.25" customHeight="1" x14ac:dyDescent="0.15">
      <c r="A34" s="181"/>
      <c r="B34" s="205"/>
      <c r="C34" s="368">
        <f>IF(E34="","",1)</f>
        <v>1</v>
      </c>
      <c r="D34" s="368"/>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181"/>
      <c r="U34" s="368">
        <f>IF(W34="","",MAX(C34:D43)+1)</f>
        <v>3</v>
      </c>
      <c r="V34" s="368"/>
      <c r="W34" s="369" t="str">
        <f>IF('各会計、関係団体の財政状況及び健全化判断比率'!B28="","",'各会計、関係団体の財政状況及び健全化判断比率'!B28)</f>
        <v>富谷市国民健康保険特別会計</v>
      </c>
      <c r="X34" s="369"/>
      <c r="Y34" s="369"/>
      <c r="Z34" s="369"/>
      <c r="AA34" s="369"/>
      <c r="AB34" s="369"/>
      <c r="AC34" s="369"/>
      <c r="AD34" s="369"/>
      <c r="AE34" s="369"/>
      <c r="AF34" s="369"/>
      <c r="AG34" s="369"/>
      <c r="AH34" s="369"/>
      <c r="AI34" s="369"/>
      <c r="AJ34" s="369"/>
      <c r="AK34" s="369"/>
      <c r="AL34" s="181"/>
      <c r="AM34" s="368">
        <f>IF(AO34="","",MAX(C34:D43,U34:V43)+1)</f>
        <v>6</v>
      </c>
      <c r="AN34" s="368"/>
      <c r="AO34" s="369" t="str">
        <f>IF('各会計、関係団体の財政状況及び健全化判断比率'!B31="","",'各会計、関係団体の財政状況及び健全化判断比率'!B31)</f>
        <v>富谷市下水道事業会計</v>
      </c>
      <c r="AP34" s="369"/>
      <c r="AQ34" s="369"/>
      <c r="AR34" s="369"/>
      <c r="AS34" s="369"/>
      <c r="AT34" s="369"/>
      <c r="AU34" s="369"/>
      <c r="AV34" s="369"/>
      <c r="AW34" s="369"/>
      <c r="AX34" s="369"/>
      <c r="AY34" s="369"/>
      <c r="AZ34" s="369"/>
      <c r="BA34" s="369"/>
      <c r="BB34" s="369"/>
      <c r="BC34" s="369"/>
      <c r="BD34" s="181"/>
      <c r="BE34" s="368" t="str">
        <f>IF(BG34="","",MAX(C34:D43,U34:V43,AM34:AN43)+1)</f>
        <v/>
      </c>
      <c r="BF34" s="368"/>
      <c r="BG34" s="369"/>
      <c r="BH34" s="369"/>
      <c r="BI34" s="369"/>
      <c r="BJ34" s="369"/>
      <c r="BK34" s="369"/>
      <c r="BL34" s="369"/>
      <c r="BM34" s="369"/>
      <c r="BN34" s="369"/>
      <c r="BO34" s="369"/>
      <c r="BP34" s="369"/>
      <c r="BQ34" s="369"/>
      <c r="BR34" s="369"/>
      <c r="BS34" s="369"/>
      <c r="BT34" s="369"/>
      <c r="BU34" s="369"/>
      <c r="BV34" s="181"/>
      <c r="BW34" s="368">
        <f>IF(BY34="","",MAX(C34:D43,U34:V43,AM34:AN43,BE34:BF43)+1)</f>
        <v>8</v>
      </c>
      <c r="BX34" s="368"/>
      <c r="BY34" s="369" t="str">
        <f>IF('各会計、関係団体の財政状況及び健全化判断比率'!B68="","",'各会計、関係団体の財政状況及び健全化判断比率'!B68)</f>
        <v>黒川地域行政事務組合</v>
      </c>
      <c r="BZ34" s="369"/>
      <c r="CA34" s="369"/>
      <c r="CB34" s="369"/>
      <c r="CC34" s="369"/>
      <c r="CD34" s="369"/>
      <c r="CE34" s="369"/>
      <c r="CF34" s="369"/>
      <c r="CG34" s="369"/>
      <c r="CH34" s="369"/>
      <c r="CI34" s="369"/>
      <c r="CJ34" s="369"/>
      <c r="CK34" s="369"/>
      <c r="CL34" s="369"/>
      <c r="CM34" s="369"/>
      <c r="CN34" s="181"/>
      <c r="CO34" s="368">
        <f>IF(CQ34="","",MAX(C34:D43,U34:V43,AM34:AN43,BE34:BF43,BW34:BX43)+1)</f>
        <v>17</v>
      </c>
      <c r="CP34" s="368"/>
      <c r="CQ34" s="369">
        <f>IF('各会計、関係団体の財政状況及び健全化判断比率'!BS7="","",'各会計、関係団体の財政状況及び健全化判断比率'!BS7)</f>
        <v>1038</v>
      </c>
      <c r="CR34" s="369"/>
      <c r="CS34" s="369"/>
      <c r="CT34" s="369"/>
      <c r="CU34" s="369"/>
      <c r="CV34" s="369"/>
      <c r="CW34" s="369"/>
      <c r="CX34" s="369"/>
      <c r="CY34" s="369"/>
      <c r="CZ34" s="369"/>
      <c r="DA34" s="369"/>
      <c r="DB34" s="369"/>
      <c r="DC34" s="369"/>
      <c r="DD34" s="369"/>
      <c r="DE34" s="369"/>
      <c r="DG34" s="366" t="str">
        <f>IF('各会計、関係団体の財政状況及び健全化判断比率'!BR7="","",'各会計、関係団体の財政状況及び健全化判断比率'!BR7)</f>
        <v/>
      </c>
      <c r="DH34" s="366"/>
      <c r="DI34" s="208"/>
    </row>
    <row r="35" spans="1:113" ht="32.25" customHeight="1" x14ac:dyDescent="0.15">
      <c r="A35" s="181"/>
      <c r="B35" s="205"/>
      <c r="C35" s="368">
        <f>IF(E35="","",C34+1)</f>
        <v>2</v>
      </c>
      <c r="D35" s="368"/>
      <c r="E35" s="369" t="str">
        <f>IF('各会計、関係団体の財政状況及び健全化判断比率'!B8="","",'各会計、関係団体の財政状況及び健全化判断比率'!B8)</f>
        <v>富谷市市営墓地特別会計</v>
      </c>
      <c r="F35" s="369"/>
      <c r="G35" s="369"/>
      <c r="H35" s="369"/>
      <c r="I35" s="369"/>
      <c r="J35" s="369"/>
      <c r="K35" s="369"/>
      <c r="L35" s="369"/>
      <c r="M35" s="369"/>
      <c r="N35" s="369"/>
      <c r="O35" s="369"/>
      <c r="P35" s="369"/>
      <c r="Q35" s="369"/>
      <c r="R35" s="369"/>
      <c r="S35" s="369"/>
      <c r="T35" s="181"/>
      <c r="U35" s="368">
        <f>IF(W35="","",U34+1)</f>
        <v>4</v>
      </c>
      <c r="V35" s="368"/>
      <c r="W35" s="369" t="str">
        <f>IF('各会計、関係団体の財政状況及び健全化判断比率'!B29="","",'各会計、関係団体の財政状況及び健全化判断比率'!B29)</f>
        <v>富谷市介護保険特別会計</v>
      </c>
      <c r="X35" s="369"/>
      <c r="Y35" s="369"/>
      <c r="Z35" s="369"/>
      <c r="AA35" s="369"/>
      <c r="AB35" s="369"/>
      <c r="AC35" s="369"/>
      <c r="AD35" s="369"/>
      <c r="AE35" s="369"/>
      <c r="AF35" s="369"/>
      <c r="AG35" s="369"/>
      <c r="AH35" s="369"/>
      <c r="AI35" s="369"/>
      <c r="AJ35" s="369"/>
      <c r="AK35" s="369"/>
      <c r="AL35" s="181"/>
      <c r="AM35" s="368">
        <f t="shared" ref="AM35:AM43" si="0">IF(AO35="","",AM34+1)</f>
        <v>7</v>
      </c>
      <c r="AN35" s="368"/>
      <c r="AO35" s="369" t="str">
        <f>IF('各会計、関係団体の財政状況及び健全化判断比率'!B32="","",'各会計、関係団体の財政状況及び健全化判断比率'!B32)</f>
        <v>富谷市水道事業会計</v>
      </c>
      <c r="AP35" s="369"/>
      <c r="AQ35" s="369"/>
      <c r="AR35" s="369"/>
      <c r="AS35" s="369"/>
      <c r="AT35" s="369"/>
      <c r="AU35" s="369"/>
      <c r="AV35" s="369"/>
      <c r="AW35" s="369"/>
      <c r="AX35" s="369"/>
      <c r="AY35" s="369"/>
      <c r="AZ35" s="369"/>
      <c r="BA35" s="369"/>
      <c r="BB35" s="369"/>
      <c r="BC35" s="369"/>
      <c r="BD35" s="181"/>
      <c r="BE35" s="368" t="str">
        <f t="shared" ref="BE35:BE43" si="1">IF(BG35="","",BE34+1)</f>
        <v/>
      </c>
      <c r="BF35" s="368"/>
      <c r="BG35" s="369"/>
      <c r="BH35" s="369"/>
      <c r="BI35" s="369"/>
      <c r="BJ35" s="369"/>
      <c r="BK35" s="369"/>
      <c r="BL35" s="369"/>
      <c r="BM35" s="369"/>
      <c r="BN35" s="369"/>
      <c r="BO35" s="369"/>
      <c r="BP35" s="369"/>
      <c r="BQ35" s="369"/>
      <c r="BR35" s="369"/>
      <c r="BS35" s="369"/>
      <c r="BT35" s="369"/>
      <c r="BU35" s="369"/>
      <c r="BV35" s="181"/>
      <c r="BW35" s="368">
        <f t="shared" ref="BW35:BW43" si="2">IF(BY35="","",BW34+1)</f>
        <v>9</v>
      </c>
      <c r="BX35" s="368"/>
      <c r="BY35" s="369" t="str">
        <f>IF('各会計、関係団体の財政状況及び健全化判断比率'!B69="","",'各会計、関係団体の財政状況及び健全化判断比率'!B69)</f>
        <v>黒川地域行政事務組合：病院事業会計</v>
      </c>
      <c r="BZ35" s="369"/>
      <c r="CA35" s="369"/>
      <c r="CB35" s="369"/>
      <c r="CC35" s="369"/>
      <c r="CD35" s="369"/>
      <c r="CE35" s="369"/>
      <c r="CF35" s="369"/>
      <c r="CG35" s="369"/>
      <c r="CH35" s="369"/>
      <c r="CI35" s="369"/>
      <c r="CJ35" s="369"/>
      <c r="CK35" s="369"/>
      <c r="CL35" s="369"/>
      <c r="CM35" s="369"/>
      <c r="CN35" s="181"/>
      <c r="CO35" s="368" t="str">
        <f t="shared" ref="CO35:CO43" si="3">IF(CQ35="","",CO34+1)</f>
        <v/>
      </c>
      <c r="CP35" s="368"/>
      <c r="CQ35" s="369" t="str">
        <f>IF('各会計、関係団体の財政状況及び健全化判断比率'!BS8="","",'各会計、関係団体の財政状況及び健全化判断比率'!BS8)</f>
        <v/>
      </c>
      <c r="CR35" s="369"/>
      <c r="CS35" s="369"/>
      <c r="CT35" s="369"/>
      <c r="CU35" s="369"/>
      <c r="CV35" s="369"/>
      <c r="CW35" s="369"/>
      <c r="CX35" s="369"/>
      <c r="CY35" s="369"/>
      <c r="CZ35" s="369"/>
      <c r="DA35" s="369"/>
      <c r="DB35" s="369"/>
      <c r="DC35" s="369"/>
      <c r="DD35" s="369"/>
      <c r="DE35" s="369"/>
      <c r="DG35" s="366" t="str">
        <f>IF('各会計、関係団体の財政状況及び健全化判断比率'!BR8="","",'各会計、関係団体の財政状況及び健全化判断比率'!BR8)</f>
        <v/>
      </c>
      <c r="DH35" s="366"/>
      <c r="DI35" s="208"/>
    </row>
    <row r="36" spans="1:113" ht="32.25" customHeight="1" x14ac:dyDescent="0.15">
      <c r="A36" s="181"/>
      <c r="B36" s="205"/>
      <c r="C36" s="368" t="str">
        <f>IF(E36="","",C35+1)</f>
        <v/>
      </c>
      <c r="D36" s="368"/>
      <c r="E36" s="369" t="str">
        <f>IF('各会計、関係団体の財政状況及び健全化判断比率'!B9="","",'各会計、関係団体の財政状況及び健全化判断比率'!B9)</f>
        <v/>
      </c>
      <c r="F36" s="369"/>
      <c r="G36" s="369"/>
      <c r="H36" s="369"/>
      <c r="I36" s="369"/>
      <c r="J36" s="369"/>
      <c r="K36" s="369"/>
      <c r="L36" s="369"/>
      <c r="M36" s="369"/>
      <c r="N36" s="369"/>
      <c r="O36" s="369"/>
      <c r="P36" s="369"/>
      <c r="Q36" s="369"/>
      <c r="R36" s="369"/>
      <c r="S36" s="369"/>
      <c r="T36" s="181"/>
      <c r="U36" s="368">
        <f t="shared" ref="U36:U43" si="4">IF(W36="","",U35+1)</f>
        <v>5</v>
      </c>
      <c r="V36" s="368"/>
      <c r="W36" s="369" t="str">
        <f>IF('各会計、関係団体の財政状況及び健全化判断比率'!B30="","",'各会計、関係団体の財政状況及び健全化判断比率'!B30)</f>
        <v>富谷市後期高齢者医療特別会計</v>
      </c>
      <c r="X36" s="369"/>
      <c r="Y36" s="369"/>
      <c r="Z36" s="369"/>
      <c r="AA36" s="369"/>
      <c r="AB36" s="369"/>
      <c r="AC36" s="369"/>
      <c r="AD36" s="369"/>
      <c r="AE36" s="369"/>
      <c r="AF36" s="369"/>
      <c r="AG36" s="369"/>
      <c r="AH36" s="369"/>
      <c r="AI36" s="369"/>
      <c r="AJ36" s="369"/>
      <c r="AK36" s="369"/>
      <c r="AL36" s="181"/>
      <c r="AM36" s="368" t="str">
        <f t="shared" si="0"/>
        <v/>
      </c>
      <c r="AN36" s="368"/>
      <c r="AO36" s="369"/>
      <c r="AP36" s="369"/>
      <c r="AQ36" s="369"/>
      <c r="AR36" s="369"/>
      <c r="AS36" s="369"/>
      <c r="AT36" s="369"/>
      <c r="AU36" s="369"/>
      <c r="AV36" s="369"/>
      <c r="AW36" s="369"/>
      <c r="AX36" s="369"/>
      <c r="AY36" s="369"/>
      <c r="AZ36" s="369"/>
      <c r="BA36" s="369"/>
      <c r="BB36" s="369"/>
      <c r="BC36" s="369"/>
      <c r="BD36" s="181"/>
      <c r="BE36" s="368" t="str">
        <f t="shared" si="1"/>
        <v/>
      </c>
      <c r="BF36" s="368"/>
      <c r="BG36" s="369"/>
      <c r="BH36" s="369"/>
      <c r="BI36" s="369"/>
      <c r="BJ36" s="369"/>
      <c r="BK36" s="369"/>
      <c r="BL36" s="369"/>
      <c r="BM36" s="369"/>
      <c r="BN36" s="369"/>
      <c r="BO36" s="369"/>
      <c r="BP36" s="369"/>
      <c r="BQ36" s="369"/>
      <c r="BR36" s="369"/>
      <c r="BS36" s="369"/>
      <c r="BT36" s="369"/>
      <c r="BU36" s="369"/>
      <c r="BV36" s="181"/>
      <c r="BW36" s="368">
        <f t="shared" si="2"/>
        <v>10</v>
      </c>
      <c r="BX36" s="368"/>
      <c r="BY36" s="369" t="str">
        <f>IF('各会計、関係団体の財政状況及び健全化判断比率'!B70="","",'各会計、関係団体の財政状況及び健全化判断比率'!B70)</f>
        <v>黒川地域行政事務組合：介護事業会計</v>
      </c>
      <c r="BZ36" s="369"/>
      <c r="CA36" s="369"/>
      <c r="CB36" s="369"/>
      <c r="CC36" s="369"/>
      <c r="CD36" s="369"/>
      <c r="CE36" s="369"/>
      <c r="CF36" s="369"/>
      <c r="CG36" s="369"/>
      <c r="CH36" s="369"/>
      <c r="CI36" s="369"/>
      <c r="CJ36" s="369"/>
      <c r="CK36" s="369"/>
      <c r="CL36" s="369"/>
      <c r="CM36" s="369"/>
      <c r="CN36" s="181"/>
      <c r="CO36" s="368" t="str">
        <f t="shared" si="3"/>
        <v/>
      </c>
      <c r="CP36" s="368"/>
      <c r="CQ36" s="369" t="str">
        <f>IF('各会計、関係団体の財政状況及び健全化判断比率'!BS9="","",'各会計、関係団体の財政状況及び健全化判断比率'!BS9)</f>
        <v/>
      </c>
      <c r="CR36" s="369"/>
      <c r="CS36" s="369"/>
      <c r="CT36" s="369"/>
      <c r="CU36" s="369"/>
      <c r="CV36" s="369"/>
      <c r="CW36" s="369"/>
      <c r="CX36" s="369"/>
      <c r="CY36" s="369"/>
      <c r="CZ36" s="369"/>
      <c r="DA36" s="369"/>
      <c r="DB36" s="369"/>
      <c r="DC36" s="369"/>
      <c r="DD36" s="369"/>
      <c r="DE36" s="369"/>
      <c r="DG36" s="366" t="str">
        <f>IF('各会計、関係団体の財政状況及び健全化判断比率'!BR9="","",'各会計、関係団体の財政状況及び健全化判断比率'!BR9)</f>
        <v/>
      </c>
      <c r="DH36" s="366"/>
      <c r="DI36" s="208"/>
    </row>
    <row r="37" spans="1:113" ht="32.25" customHeight="1" x14ac:dyDescent="0.15">
      <c r="A37" s="181"/>
      <c r="B37" s="205"/>
      <c r="C37" s="368" t="str">
        <f>IF(E37="","",C36+1)</f>
        <v/>
      </c>
      <c r="D37" s="368"/>
      <c r="E37" s="369" t="str">
        <f>IF('各会計、関係団体の財政状況及び健全化判断比率'!B10="","",'各会計、関係団体の財政状況及び健全化判断比率'!B10)</f>
        <v/>
      </c>
      <c r="F37" s="369"/>
      <c r="G37" s="369"/>
      <c r="H37" s="369"/>
      <c r="I37" s="369"/>
      <c r="J37" s="369"/>
      <c r="K37" s="369"/>
      <c r="L37" s="369"/>
      <c r="M37" s="369"/>
      <c r="N37" s="369"/>
      <c r="O37" s="369"/>
      <c r="P37" s="369"/>
      <c r="Q37" s="369"/>
      <c r="R37" s="369"/>
      <c r="S37" s="369"/>
      <c r="T37" s="181"/>
      <c r="U37" s="368" t="str">
        <f t="shared" si="4"/>
        <v/>
      </c>
      <c r="V37" s="368"/>
      <c r="W37" s="369"/>
      <c r="X37" s="369"/>
      <c r="Y37" s="369"/>
      <c r="Z37" s="369"/>
      <c r="AA37" s="369"/>
      <c r="AB37" s="369"/>
      <c r="AC37" s="369"/>
      <c r="AD37" s="369"/>
      <c r="AE37" s="369"/>
      <c r="AF37" s="369"/>
      <c r="AG37" s="369"/>
      <c r="AH37" s="369"/>
      <c r="AI37" s="369"/>
      <c r="AJ37" s="369"/>
      <c r="AK37" s="369"/>
      <c r="AL37" s="181"/>
      <c r="AM37" s="368" t="str">
        <f t="shared" si="0"/>
        <v/>
      </c>
      <c r="AN37" s="368"/>
      <c r="AO37" s="369"/>
      <c r="AP37" s="369"/>
      <c r="AQ37" s="369"/>
      <c r="AR37" s="369"/>
      <c r="AS37" s="369"/>
      <c r="AT37" s="369"/>
      <c r="AU37" s="369"/>
      <c r="AV37" s="369"/>
      <c r="AW37" s="369"/>
      <c r="AX37" s="369"/>
      <c r="AY37" s="369"/>
      <c r="AZ37" s="369"/>
      <c r="BA37" s="369"/>
      <c r="BB37" s="369"/>
      <c r="BC37" s="369"/>
      <c r="BD37" s="181"/>
      <c r="BE37" s="368" t="str">
        <f t="shared" si="1"/>
        <v/>
      </c>
      <c r="BF37" s="368"/>
      <c r="BG37" s="369"/>
      <c r="BH37" s="369"/>
      <c r="BI37" s="369"/>
      <c r="BJ37" s="369"/>
      <c r="BK37" s="369"/>
      <c r="BL37" s="369"/>
      <c r="BM37" s="369"/>
      <c r="BN37" s="369"/>
      <c r="BO37" s="369"/>
      <c r="BP37" s="369"/>
      <c r="BQ37" s="369"/>
      <c r="BR37" s="369"/>
      <c r="BS37" s="369"/>
      <c r="BT37" s="369"/>
      <c r="BU37" s="369"/>
      <c r="BV37" s="181"/>
      <c r="BW37" s="368">
        <f t="shared" si="2"/>
        <v>11</v>
      </c>
      <c r="BX37" s="368"/>
      <c r="BY37" s="369" t="str">
        <f>IF('各会計、関係団体の財政状況及び健全化判断比率'!B71="","",'各会計、関係団体の財政状況及び健全化判断比率'!B71)</f>
        <v>宮城県市町村職員退職手当組合</v>
      </c>
      <c r="BZ37" s="369"/>
      <c r="CA37" s="369"/>
      <c r="CB37" s="369"/>
      <c r="CC37" s="369"/>
      <c r="CD37" s="369"/>
      <c r="CE37" s="369"/>
      <c r="CF37" s="369"/>
      <c r="CG37" s="369"/>
      <c r="CH37" s="369"/>
      <c r="CI37" s="369"/>
      <c r="CJ37" s="369"/>
      <c r="CK37" s="369"/>
      <c r="CL37" s="369"/>
      <c r="CM37" s="369"/>
      <c r="CN37" s="181"/>
      <c r="CO37" s="368" t="str">
        <f t="shared" si="3"/>
        <v/>
      </c>
      <c r="CP37" s="368"/>
      <c r="CQ37" s="369" t="str">
        <f>IF('各会計、関係団体の財政状況及び健全化判断比率'!BS10="","",'各会計、関係団体の財政状況及び健全化判断比率'!BS10)</f>
        <v/>
      </c>
      <c r="CR37" s="369"/>
      <c r="CS37" s="369"/>
      <c r="CT37" s="369"/>
      <c r="CU37" s="369"/>
      <c r="CV37" s="369"/>
      <c r="CW37" s="369"/>
      <c r="CX37" s="369"/>
      <c r="CY37" s="369"/>
      <c r="CZ37" s="369"/>
      <c r="DA37" s="369"/>
      <c r="DB37" s="369"/>
      <c r="DC37" s="369"/>
      <c r="DD37" s="369"/>
      <c r="DE37" s="369"/>
      <c r="DG37" s="366" t="str">
        <f>IF('各会計、関係団体の財政状況及び健全化判断比率'!BR10="","",'各会計、関係団体の財政状況及び健全化判断比率'!BR10)</f>
        <v/>
      </c>
      <c r="DH37" s="366"/>
      <c r="DI37" s="208"/>
    </row>
    <row r="38" spans="1:113" ht="32.25" customHeight="1" x14ac:dyDescent="0.15">
      <c r="A38" s="181"/>
      <c r="B38" s="205"/>
      <c r="C38" s="368" t="str">
        <f t="shared" ref="C38:C43" si="5">IF(E38="","",C37+1)</f>
        <v/>
      </c>
      <c r="D38" s="368"/>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181"/>
      <c r="U38" s="368" t="str">
        <f t="shared" si="4"/>
        <v/>
      </c>
      <c r="V38" s="368"/>
      <c r="W38" s="369"/>
      <c r="X38" s="369"/>
      <c r="Y38" s="369"/>
      <c r="Z38" s="369"/>
      <c r="AA38" s="369"/>
      <c r="AB38" s="369"/>
      <c r="AC38" s="369"/>
      <c r="AD38" s="369"/>
      <c r="AE38" s="369"/>
      <c r="AF38" s="369"/>
      <c r="AG38" s="369"/>
      <c r="AH38" s="369"/>
      <c r="AI38" s="369"/>
      <c r="AJ38" s="369"/>
      <c r="AK38" s="369"/>
      <c r="AL38" s="181"/>
      <c r="AM38" s="368" t="str">
        <f t="shared" si="0"/>
        <v/>
      </c>
      <c r="AN38" s="368"/>
      <c r="AO38" s="369"/>
      <c r="AP38" s="369"/>
      <c r="AQ38" s="369"/>
      <c r="AR38" s="369"/>
      <c r="AS38" s="369"/>
      <c r="AT38" s="369"/>
      <c r="AU38" s="369"/>
      <c r="AV38" s="369"/>
      <c r="AW38" s="369"/>
      <c r="AX38" s="369"/>
      <c r="AY38" s="369"/>
      <c r="AZ38" s="369"/>
      <c r="BA38" s="369"/>
      <c r="BB38" s="369"/>
      <c r="BC38" s="369"/>
      <c r="BD38" s="181"/>
      <c r="BE38" s="368" t="str">
        <f t="shared" si="1"/>
        <v/>
      </c>
      <c r="BF38" s="368"/>
      <c r="BG38" s="369"/>
      <c r="BH38" s="369"/>
      <c r="BI38" s="369"/>
      <c r="BJ38" s="369"/>
      <c r="BK38" s="369"/>
      <c r="BL38" s="369"/>
      <c r="BM38" s="369"/>
      <c r="BN38" s="369"/>
      <c r="BO38" s="369"/>
      <c r="BP38" s="369"/>
      <c r="BQ38" s="369"/>
      <c r="BR38" s="369"/>
      <c r="BS38" s="369"/>
      <c r="BT38" s="369"/>
      <c r="BU38" s="369"/>
      <c r="BV38" s="181"/>
      <c r="BW38" s="368">
        <f t="shared" si="2"/>
        <v>12</v>
      </c>
      <c r="BX38" s="368"/>
      <c r="BY38" s="369" t="str">
        <f>IF('各会計、関係団体の財政状況及び健全化判断比率'!B72="","",'各会計、関係団体の財政状況及び健全化判断比率'!B72)</f>
        <v>宮城県市町村非常勤消防団員補償報償組合</v>
      </c>
      <c r="BZ38" s="369"/>
      <c r="CA38" s="369"/>
      <c r="CB38" s="369"/>
      <c r="CC38" s="369"/>
      <c r="CD38" s="369"/>
      <c r="CE38" s="369"/>
      <c r="CF38" s="369"/>
      <c r="CG38" s="369"/>
      <c r="CH38" s="369"/>
      <c r="CI38" s="369"/>
      <c r="CJ38" s="369"/>
      <c r="CK38" s="369"/>
      <c r="CL38" s="369"/>
      <c r="CM38" s="369"/>
      <c r="CN38" s="181"/>
      <c r="CO38" s="368" t="str">
        <f t="shared" si="3"/>
        <v/>
      </c>
      <c r="CP38" s="368"/>
      <c r="CQ38" s="369" t="str">
        <f>IF('各会計、関係団体の財政状況及び健全化判断比率'!BS11="","",'各会計、関係団体の財政状況及び健全化判断比率'!BS11)</f>
        <v/>
      </c>
      <c r="CR38" s="369"/>
      <c r="CS38" s="369"/>
      <c r="CT38" s="369"/>
      <c r="CU38" s="369"/>
      <c r="CV38" s="369"/>
      <c r="CW38" s="369"/>
      <c r="CX38" s="369"/>
      <c r="CY38" s="369"/>
      <c r="CZ38" s="369"/>
      <c r="DA38" s="369"/>
      <c r="DB38" s="369"/>
      <c r="DC38" s="369"/>
      <c r="DD38" s="369"/>
      <c r="DE38" s="369"/>
      <c r="DG38" s="366" t="str">
        <f>IF('各会計、関係団体の財政状況及び健全化判断比率'!BR11="","",'各会計、関係団体の財政状況及び健全化判断比率'!BR11)</f>
        <v/>
      </c>
      <c r="DH38" s="366"/>
      <c r="DI38" s="208"/>
    </row>
    <row r="39" spans="1:113" ht="32.25" customHeight="1" x14ac:dyDescent="0.15">
      <c r="A39" s="181"/>
      <c r="B39" s="205"/>
      <c r="C39" s="368" t="str">
        <f t="shared" si="5"/>
        <v/>
      </c>
      <c r="D39" s="368"/>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181"/>
      <c r="U39" s="368" t="str">
        <f t="shared" si="4"/>
        <v/>
      </c>
      <c r="V39" s="368"/>
      <c r="W39" s="369"/>
      <c r="X39" s="369"/>
      <c r="Y39" s="369"/>
      <c r="Z39" s="369"/>
      <c r="AA39" s="369"/>
      <c r="AB39" s="369"/>
      <c r="AC39" s="369"/>
      <c r="AD39" s="369"/>
      <c r="AE39" s="369"/>
      <c r="AF39" s="369"/>
      <c r="AG39" s="369"/>
      <c r="AH39" s="369"/>
      <c r="AI39" s="369"/>
      <c r="AJ39" s="369"/>
      <c r="AK39" s="369"/>
      <c r="AL39" s="181"/>
      <c r="AM39" s="368" t="str">
        <f t="shared" si="0"/>
        <v/>
      </c>
      <c r="AN39" s="368"/>
      <c r="AO39" s="369"/>
      <c r="AP39" s="369"/>
      <c r="AQ39" s="369"/>
      <c r="AR39" s="369"/>
      <c r="AS39" s="369"/>
      <c r="AT39" s="369"/>
      <c r="AU39" s="369"/>
      <c r="AV39" s="369"/>
      <c r="AW39" s="369"/>
      <c r="AX39" s="369"/>
      <c r="AY39" s="369"/>
      <c r="AZ39" s="369"/>
      <c r="BA39" s="369"/>
      <c r="BB39" s="369"/>
      <c r="BC39" s="369"/>
      <c r="BD39" s="181"/>
      <c r="BE39" s="368" t="str">
        <f t="shared" si="1"/>
        <v/>
      </c>
      <c r="BF39" s="368"/>
      <c r="BG39" s="369"/>
      <c r="BH39" s="369"/>
      <c r="BI39" s="369"/>
      <c r="BJ39" s="369"/>
      <c r="BK39" s="369"/>
      <c r="BL39" s="369"/>
      <c r="BM39" s="369"/>
      <c r="BN39" s="369"/>
      <c r="BO39" s="369"/>
      <c r="BP39" s="369"/>
      <c r="BQ39" s="369"/>
      <c r="BR39" s="369"/>
      <c r="BS39" s="369"/>
      <c r="BT39" s="369"/>
      <c r="BU39" s="369"/>
      <c r="BV39" s="181"/>
      <c r="BW39" s="368">
        <f t="shared" si="2"/>
        <v>13</v>
      </c>
      <c r="BX39" s="368"/>
      <c r="BY39" s="369" t="str">
        <f>IF('各会計、関係団体の財政状況及び健全化判断比率'!B73="","",'各会計、関係団体の財政状況及び健全化判断比率'!B73)</f>
        <v>宮城県市町村自治振興センター</v>
      </c>
      <c r="BZ39" s="369"/>
      <c r="CA39" s="369"/>
      <c r="CB39" s="369"/>
      <c r="CC39" s="369"/>
      <c r="CD39" s="369"/>
      <c r="CE39" s="369"/>
      <c r="CF39" s="369"/>
      <c r="CG39" s="369"/>
      <c r="CH39" s="369"/>
      <c r="CI39" s="369"/>
      <c r="CJ39" s="369"/>
      <c r="CK39" s="369"/>
      <c r="CL39" s="369"/>
      <c r="CM39" s="369"/>
      <c r="CN39" s="181"/>
      <c r="CO39" s="368" t="str">
        <f t="shared" si="3"/>
        <v/>
      </c>
      <c r="CP39" s="368"/>
      <c r="CQ39" s="369" t="str">
        <f>IF('各会計、関係団体の財政状況及び健全化判断比率'!BS12="","",'各会計、関係団体の財政状況及び健全化判断比率'!BS12)</f>
        <v/>
      </c>
      <c r="CR39" s="369"/>
      <c r="CS39" s="369"/>
      <c r="CT39" s="369"/>
      <c r="CU39" s="369"/>
      <c r="CV39" s="369"/>
      <c r="CW39" s="369"/>
      <c r="CX39" s="369"/>
      <c r="CY39" s="369"/>
      <c r="CZ39" s="369"/>
      <c r="DA39" s="369"/>
      <c r="DB39" s="369"/>
      <c r="DC39" s="369"/>
      <c r="DD39" s="369"/>
      <c r="DE39" s="369"/>
      <c r="DG39" s="366" t="str">
        <f>IF('各会計、関係団体の財政状況及び健全化判断比率'!BR12="","",'各会計、関係団体の財政状況及び健全化判断比率'!BR12)</f>
        <v/>
      </c>
      <c r="DH39" s="366"/>
      <c r="DI39" s="208"/>
    </row>
    <row r="40" spans="1:113" ht="32.25" customHeight="1" x14ac:dyDescent="0.15">
      <c r="A40" s="181"/>
      <c r="B40" s="205"/>
      <c r="C40" s="368" t="str">
        <f t="shared" si="5"/>
        <v/>
      </c>
      <c r="D40" s="368"/>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181"/>
      <c r="U40" s="368" t="str">
        <f t="shared" si="4"/>
        <v/>
      </c>
      <c r="V40" s="368"/>
      <c r="W40" s="369"/>
      <c r="X40" s="369"/>
      <c r="Y40" s="369"/>
      <c r="Z40" s="369"/>
      <c r="AA40" s="369"/>
      <c r="AB40" s="369"/>
      <c r="AC40" s="369"/>
      <c r="AD40" s="369"/>
      <c r="AE40" s="369"/>
      <c r="AF40" s="369"/>
      <c r="AG40" s="369"/>
      <c r="AH40" s="369"/>
      <c r="AI40" s="369"/>
      <c r="AJ40" s="369"/>
      <c r="AK40" s="369"/>
      <c r="AL40" s="181"/>
      <c r="AM40" s="368" t="str">
        <f t="shared" si="0"/>
        <v/>
      </c>
      <c r="AN40" s="368"/>
      <c r="AO40" s="369"/>
      <c r="AP40" s="369"/>
      <c r="AQ40" s="369"/>
      <c r="AR40" s="369"/>
      <c r="AS40" s="369"/>
      <c r="AT40" s="369"/>
      <c r="AU40" s="369"/>
      <c r="AV40" s="369"/>
      <c r="AW40" s="369"/>
      <c r="AX40" s="369"/>
      <c r="AY40" s="369"/>
      <c r="AZ40" s="369"/>
      <c r="BA40" s="369"/>
      <c r="BB40" s="369"/>
      <c r="BC40" s="369"/>
      <c r="BD40" s="181"/>
      <c r="BE40" s="368" t="str">
        <f t="shared" si="1"/>
        <v/>
      </c>
      <c r="BF40" s="368"/>
      <c r="BG40" s="369"/>
      <c r="BH40" s="369"/>
      <c r="BI40" s="369"/>
      <c r="BJ40" s="369"/>
      <c r="BK40" s="369"/>
      <c r="BL40" s="369"/>
      <c r="BM40" s="369"/>
      <c r="BN40" s="369"/>
      <c r="BO40" s="369"/>
      <c r="BP40" s="369"/>
      <c r="BQ40" s="369"/>
      <c r="BR40" s="369"/>
      <c r="BS40" s="369"/>
      <c r="BT40" s="369"/>
      <c r="BU40" s="369"/>
      <c r="BV40" s="181"/>
      <c r="BW40" s="368">
        <f t="shared" si="2"/>
        <v>14</v>
      </c>
      <c r="BX40" s="368"/>
      <c r="BY40" s="369" t="str">
        <f>IF('各会計、関係団体の財政状況及び健全化判断比率'!B74="","",'各会計、関係団体の財政状況及び健全化判断比率'!B74)</f>
        <v>吉田川流域溜池大和町外３市３ヶ町村組合</v>
      </c>
      <c r="BZ40" s="369"/>
      <c r="CA40" s="369"/>
      <c r="CB40" s="369"/>
      <c r="CC40" s="369"/>
      <c r="CD40" s="369"/>
      <c r="CE40" s="369"/>
      <c r="CF40" s="369"/>
      <c r="CG40" s="369"/>
      <c r="CH40" s="369"/>
      <c r="CI40" s="369"/>
      <c r="CJ40" s="369"/>
      <c r="CK40" s="369"/>
      <c r="CL40" s="369"/>
      <c r="CM40" s="369"/>
      <c r="CN40" s="181"/>
      <c r="CO40" s="368" t="str">
        <f t="shared" si="3"/>
        <v/>
      </c>
      <c r="CP40" s="368"/>
      <c r="CQ40" s="369" t="str">
        <f>IF('各会計、関係団体の財政状況及び健全化判断比率'!BS13="","",'各会計、関係団体の財政状況及び健全化判断比率'!BS13)</f>
        <v/>
      </c>
      <c r="CR40" s="369"/>
      <c r="CS40" s="369"/>
      <c r="CT40" s="369"/>
      <c r="CU40" s="369"/>
      <c r="CV40" s="369"/>
      <c r="CW40" s="369"/>
      <c r="CX40" s="369"/>
      <c r="CY40" s="369"/>
      <c r="CZ40" s="369"/>
      <c r="DA40" s="369"/>
      <c r="DB40" s="369"/>
      <c r="DC40" s="369"/>
      <c r="DD40" s="369"/>
      <c r="DE40" s="369"/>
      <c r="DG40" s="366" t="str">
        <f>IF('各会計、関係団体の財政状況及び健全化判断比率'!BR13="","",'各会計、関係団体の財政状況及び健全化判断比率'!BR13)</f>
        <v/>
      </c>
      <c r="DH40" s="366"/>
      <c r="DI40" s="208"/>
    </row>
    <row r="41" spans="1:113" ht="32.25" customHeight="1" x14ac:dyDescent="0.15">
      <c r="A41" s="181"/>
      <c r="B41" s="205"/>
      <c r="C41" s="368" t="str">
        <f t="shared" si="5"/>
        <v/>
      </c>
      <c r="D41" s="368"/>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181"/>
      <c r="U41" s="368" t="str">
        <f t="shared" si="4"/>
        <v/>
      </c>
      <c r="V41" s="368"/>
      <c r="W41" s="369"/>
      <c r="X41" s="369"/>
      <c r="Y41" s="369"/>
      <c r="Z41" s="369"/>
      <c r="AA41" s="369"/>
      <c r="AB41" s="369"/>
      <c r="AC41" s="369"/>
      <c r="AD41" s="369"/>
      <c r="AE41" s="369"/>
      <c r="AF41" s="369"/>
      <c r="AG41" s="369"/>
      <c r="AH41" s="369"/>
      <c r="AI41" s="369"/>
      <c r="AJ41" s="369"/>
      <c r="AK41" s="369"/>
      <c r="AL41" s="181"/>
      <c r="AM41" s="368" t="str">
        <f t="shared" si="0"/>
        <v/>
      </c>
      <c r="AN41" s="368"/>
      <c r="AO41" s="369"/>
      <c r="AP41" s="369"/>
      <c r="AQ41" s="369"/>
      <c r="AR41" s="369"/>
      <c r="AS41" s="369"/>
      <c r="AT41" s="369"/>
      <c r="AU41" s="369"/>
      <c r="AV41" s="369"/>
      <c r="AW41" s="369"/>
      <c r="AX41" s="369"/>
      <c r="AY41" s="369"/>
      <c r="AZ41" s="369"/>
      <c r="BA41" s="369"/>
      <c r="BB41" s="369"/>
      <c r="BC41" s="369"/>
      <c r="BD41" s="181"/>
      <c r="BE41" s="368" t="str">
        <f t="shared" si="1"/>
        <v/>
      </c>
      <c r="BF41" s="368"/>
      <c r="BG41" s="369"/>
      <c r="BH41" s="369"/>
      <c r="BI41" s="369"/>
      <c r="BJ41" s="369"/>
      <c r="BK41" s="369"/>
      <c r="BL41" s="369"/>
      <c r="BM41" s="369"/>
      <c r="BN41" s="369"/>
      <c r="BO41" s="369"/>
      <c r="BP41" s="369"/>
      <c r="BQ41" s="369"/>
      <c r="BR41" s="369"/>
      <c r="BS41" s="369"/>
      <c r="BT41" s="369"/>
      <c r="BU41" s="369"/>
      <c r="BV41" s="181"/>
      <c r="BW41" s="368">
        <f t="shared" si="2"/>
        <v>15</v>
      </c>
      <c r="BX41" s="368"/>
      <c r="BY41" s="369" t="str">
        <f>IF('各会計、関係団体の財政状況及び健全化判断比率'!B75="","",'各会計、関係団体の財政状況及び健全化判断比率'!B75)</f>
        <v>宮城県後期高齢者医療広域連合</v>
      </c>
      <c r="BZ41" s="369"/>
      <c r="CA41" s="369"/>
      <c r="CB41" s="369"/>
      <c r="CC41" s="369"/>
      <c r="CD41" s="369"/>
      <c r="CE41" s="369"/>
      <c r="CF41" s="369"/>
      <c r="CG41" s="369"/>
      <c r="CH41" s="369"/>
      <c r="CI41" s="369"/>
      <c r="CJ41" s="369"/>
      <c r="CK41" s="369"/>
      <c r="CL41" s="369"/>
      <c r="CM41" s="369"/>
      <c r="CN41" s="181"/>
      <c r="CO41" s="368" t="str">
        <f t="shared" si="3"/>
        <v/>
      </c>
      <c r="CP41" s="368"/>
      <c r="CQ41" s="369" t="str">
        <f>IF('各会計、関係団体の財政状況及び健全化判断比率'!BS14="","",'各会計、関係団体の財政状況及び健全化判断比率'!BS14)</f>
        <v/>
      </c>
      <c r="CR41" s="369"/>
      <c r="CS41" s="369"/>
      <c r="CT41" s="369"/>
      <c r="CU41" s="369"/>
      <c r="CV41" s="369"/>
      <c r="CW41" s="369"/>
      <c r="CX41" s="369"/>
      <c r="CY41" s="369"/>
      <c r="CZ41" s="369"/>
      <c r="DA41" s="369"/>
      <c r="DB41" s="369"/>
      <c r="DC41" s="369"/>
      <c r="DD41" s="369"/>
      <c r="DE41" s="369"/>
      <c r="DG41" s="366" t="str">
        <f>IF('各会計、関係団体の財政状況及び健全化判断比率'!BR14="","",'各会計、関係団体の財政状況及び健全化判断比率'!BR14)</f>
        <v/>
      </c>
      <c r="DH41" s="366"/>
      <c r="DI41" s="208"/>
    </row>
    <row r="42" spans="1:113" ht="32.25" customHeight="1" x14ac:dyDescent="0.15">
      <c r="B42" s="205"/>
      <c r="C42" s="368" t="str">
        <f t="shared" si="5"/>
        <v/>
      </c>
      <c r="D42" s="368"/>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181"/>
      <c r="U42" s="368" t="str">
        <f t="shared" si="4"/>
        <v/>
      </c>
      <c r="V42" s="368"/>
      <c r="W42" s="369"/>
      <c r="X42" s="369"/>
      <c r="Y42" s="369"/>
      <c r="Z42" s="369"/>
      <c r="AA42" s="369"/>
      <c r="AB42" s="369"/>
      <c r="AC42" s="369"/>
      <c r="AD42" s="369"/>
      <c r="AE42" s="369"/>
      <c r="AF42" s="369"/>
      <c r="AG42" s="369"/>
      <c r="AH42" s="369"/>
      <c r="AI42" s="369"/>
      <c r="AJ42" s="369"/>
      <c r="AK42" s="369"/>
      <c r="AL42" s="181"/>
      <c r="AM42" s="368" t="str">
        <f t="shared" si="0"/>
        <v/>
      </c>
      <c r="AN42" s="368"/>
      <c r="AO42" s="369"/>
      <c r="AP42" s="369"/>
      <c r="AQ42" s="369"/>
      <c r="AR42" s="369"/>
      <c r="AS42" s="369"/>
      <c r="AT42" s="369"/>
      <c r="AU42" s="369"/>
      <c r="AV42" s="369"/>
      <c r="AW42" s="369"/>
      <c r="AX42" s="369"/>
      <c r="AY42" s="369"/>
      <c r="AZ42" s="369"/>
      <c r="BA42" s="369"/>
      <c r="BB42" s="369"/>
      <c r="BC42" s="369"/>
      <c r="BD42" s="181"/>
      <c r="BE42" s="368" t="str">
        <f t="shared" si="1"/>
        <v/>
      </c>
      <c r="BF42" s="368"/>
      <c r="BG42" s="369"/>
      <c r="BH42" s="369"/>
      <c r="BI42" s="369"/>
      <c r="BJ42" s="369"/>
      <c r="BK42" s="369"/>
      <c r="BL42" s="369"/>
      <c r="BM42" s="369"/>
      <c r="BN42" s="369"/>
      <c r="BO42" s="369"/>
      <c r="BP42" s="369"/>
      <c r="BQ42" s="369"/>
      <c r="BR42" s="369"/>
      <c r="BS42" s="369"/>
      <c r="BT42" s="369"/>
      <c r="BU42" s="369"/>
      <c r="BV42" s="181"/>
      <c r="BW42" s="368">
        <f t="shared" si="2"/>
        <v>16</v>
      </c>
      <c r="BX42" s="368"/>
      <c r="BY42" s="369" t="str">
        <f>IF('各会計、関係団体の財政状況及び健全化判断比率'!B76="","",'各会計、関係団体の財政状況及び健全化判断比率'!B76)</f>
        <v>宮城県後期高齢者医療事業会計</v>
      </c>
      <c r="BZ42" s="369"/>
      <c r="CA42" s="369"/>
      <c r="CB42" s="369"/>
      <c r="CC42" s="369"/>
      <c r="CD42" s="369"/>
      <c r="CE42" s="369"/>
      <c r="CF42" s="369"/>
      <c r="CG42" s="369"/>
      <c r="CH42" s="369"/>
      <c r="CI42" s="369"/>
      <c r="CJ42" s="369"/>
      <c r="CK42" s="369"/>
      <c r="CL42" s="369"/>
      <c r="CM42" s="369"/>
      <c r="CN42" s="181"/>
      <c r="CO42" s="368" t="str">
        <f t="shared" si="3"/>
        <v/>
      </c>
      <c r="CP42" s="368"/>
      <c r="CQ42" s="369" t="str">
        <f>IF('各会計、関係団体の財政状況及び健全化判断比率'!BS15="","",'各会計、関係団体の財政状況及び健全化判断比率'!BS15)</f>
        <v/>
      </c>
      <c r="CR42" s="369"/>
      <c r="CS42" s="369"/>
      <c r="CT42" s="369"/>
      <c r="CU42" s="369"/>
      <c r="CV42" s="369"/>
      <c r="CW42" s="369"/>
      <c r="CX42" s="369"/>
      <c r="CY42" s="369"/>
      <c r="CZ42" s="369"/>
      <c r="DA42" s="369"/>
      <c r="DB42" s="369"/>
      <c r="DC42" s="369"/>
      <c r="DD42" s="369"/>
      <c r="DE42" s="369"/>
      <c r="DG42" s="366" t="str">
        <f>IF('各会計、関係団体の財政状況及び健全化判断比率'!BR15="","",'各会計、関係団体の財政状況及び健全化判断比率'!BR15)</f>
        <v/>
      </c>
      <c r="DH42" s="366"/>
      <c r="DI42" s="208"/>
    </row>
    <row r="43" spans="1:113" ht="32.25" customHeight="1" x14ac:dyDescent="0.15">
      <c r="B43" s="205"/>
      <c r="C43" s="368" t="str">
        <f t="shared" si="5"/>
        <v/>
      </c>
      <c r="D43" s="368"/>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181"/>
      <c r="U43" s="368" t="str">
        <f t="shared" si="4"/>
        <v/>
      </c>
      <c r="V43" s="368"/>
      <c r="W43" s="369"/>
      <c r="X43" s="369"/>
      <c r="Y43" s="369"/>
      <c r="Z43" s="369"/>
      <c r="AA43" s="369"/>
      <c r="AB43" s="369"/>
      <c r="AC43" s="369"/>
      <c r="AD43" s="369"/>
      <c r="AE43" s="369"/>
      <c r="AF43" s="369"/>
      <c r="AG43" s="369"/>
      <c r="AH43" s="369"/>
      <c r="AI43" s="369"/>
      <c r="AJ43" s="369"/>
      <c r="AK43" s="369"/>
      <c r="AL43" s="181"/>
      <c r="AM43" s="368" t="str">
        <f t="shared" si="0"/>
        <v/>
      </c>
      <c r="AN43" s="368"/>
      <c r="AO43" s="369"/>
      <c r="AP43" s="369"/>
      <c r="AQ43" s="369"/>
      <c r="AR43" s="369"/>
      <c r="AS43" s="369"/>
      <c r="AT43" s="369"/>
      <c r="AU43" s="369"/>
      <c r="AV43" s="369"/>
      <c r="AW43" s="369"/>
      <c r="AX43" s="369"/>
      <c r="AY43" s="369"/>
      <c r="AZ43" s="369"/>
      <c r="BA43" s="369"/>
      <c r="BB43" s="369"/>
      <c r="BC43" s="369"/>
      <c r="BD43" s="181"/>
      <c r="BE43" s="368" t="str">
        <f t="shared" si="1"/>
        <v/>
      </c>
      <c r="BF43" s="368"/>
      <c r="BG43" s="369"/>
      <c r="BH43" s="369"/>
      <c r="BI43" s="369"/>
      <c r="BJ43" s="369"/>
      <c r="BK43" s="369"/>
      <c r="BL43" s="369"/>
      <c r="BM43" s="369"/>
      <c r="BN43" s="369"/>
      <c r="BO43" s="369"/>
      <c r="BP43" s="369"/>
      <c r="BQ43" s="369"/>
      <c r="BR43" s="369"/>
      <c r="BS43" s="369"/>
      <c r="BT43" s="369"/>
      <c r="BU43" s="369"/>
      <c r="BV43" s="181"/>
      <c r="BW43" s="368" t="str">
        <f t="shared" si="2"/>
        <v/>
      </c>
      <c r="BX43" s="368"/>
      <c r="BY43" s="369" t="str">
        <f>IF('各会計、関係団体の財政状況及び健全化判断比率'!B77="","",'各会計、関係団体の財政状況及び健全化判断比率'!B77)</f>
        <v/>
      </c>
      <c r="BZ43" s="369"/>
      <c r="CA43" s="369"/>
      <c r="CB43" s="369"/>
      <c r="CC43" s="369"/>
      <c r="CD43" s="369"/>
      <c r="CE43" s="369"/>
      <c r="CF43" s="369"/>
      <c r="CG43" s="369"/>
      <c r="CH43" s="369"/>
      <c r="CI43" s="369"/>
      <c r="CJ43" s="369"/>
      <c r="CK43" s="369"/>
      <c r="CL43" s="369"/>
      <c r="CM43" s="369"/>
      <c r="CN43" s="181"/>
      <c r="CO43" s="368" t="str">
        <f t="shared" si="3"/>
        <v/>
      </c>
      <c r="CP43" s="368"/>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G43" s="366" t="str">
        <f>IF('各会計、関係団体の財政状況及び健全化判断比率'!BR16="","",'各会計、関係団体の財政状況及び健全化判断比率'!BR16)</f>
        <v/>
      </c>
      <c r="DH43" s="366"/>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5" t="s">
        <v>193</v>
      </c>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row>
    <row r="47" spans="1:113" x14ac:dyDescent="0.15">
      <c r="E47" s="365" t="s">
        <v>194</v>
      </c>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row>
    <row r="48" spans="1:113" x14ac:dyDescent="0.15">
      <c r="E48" s="365" t="s">
        <v>195</v>
      </c>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row>
    <row r="49" spans="5:113" x14ac:dyDescent="0.15">
      <c r="E49" s="367" t="s">
        <v>196</v>
      </c>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row>
    <row r="50" spans="5:113" x14ac:dyDescent="0.15">
      <c r="E50" s="365" t="s">
        <v>197</v>
      </c>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row>
    <row r="51" spans="5:113" x14ac:dyDescent="0.15">
      <c r="E51" s="365" t="s">
        <v>198</v>
      </c>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row>
    <row r="52" spans="5:113" x14ac:dyDescent="0.15">
      <c r="E52" s="365" t="s">
        <v>199</v>
      </c>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row>
    <row r="53" spans="5:113" x14ac:dyDescent="0.15">
      <c r="E53" s="365" t="s">
        <v>200</v>
      </c>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row>
    <row r="54" spans="5:113" x14ac:dyDescent="0.15"/>
    <row r="55" spans="5:113" x14ac:dyDescent="0.15"/>
    <row r="56" spans="5:113" x14ac:dyDescent="0.15"/>
  </sheetData>
  <sheetProtection algorithmName="SHA-512" hashValue="3K50ATzq61/4IOhzREN1q+dMFsy8RV9+qHjRmJPiJlv7yIBej0Qzu66dzF9R+iSHD8udrHrfrM1k6SZT6G1Nug==" saltValue="L26VrBopt9/5jZQQii+qd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201</v>
      </c>
      <c r="DI1" s="719"/>
      <c r="DJ1" s="719"/>
      <c r="DK1" s="719"/>
      <c r="DL1" s="719"/>
      <c r="DM1" s="719"/>
      <c r="DN1" s="720"/>
      <c r="DO1" s="214"/>
      <c r="DP1" s="718" t="s">
        <v>202</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4" t="s">
        <v>204</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205</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674" t="s">
        <v>206</v>
      </c>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6"/>
    </row>
    <row r="4" spans="2:143" ht="11.25" customHeight="1" x14ac:dyDescent="0.15">
      <c r="B4" s="674" t="s">
        <v>1</v>
      </c>
      <c r="C4" s="675"/>
      <c r="D4" s="675"/>
      <c r="E4" s="675"/>
      <c r="F4" s="675"/>
      <c r="G4" s="675"/>
      <c r="H4" s="675"/>
      <c r="I4" s="675"/>
      <c r="J4" s="675"/>
      <c r="K4" s="675"/>
      <c r="L4" s="675"/>
      <c r="M4" s="675"/>
      <c r="N4" s="675"/>
      <c r="O4" s="675"/>
      <c r="P4" s="675"/>
      <c r="Q4" s="676"/>
      <c r="R4" s="674" t="s">
        <v>207</v>
      </c>
      <c r="S4" s="675"/>
      <c r="T4" s="675"/>
      <c r="U4" s="675"/>
      <c r="V4" s="675"/>
      <c r="W4" s="675"/>
      <c r="X4" s="675"/>
      <c r="Y4" s="676"/>
      <c r="Z4" s="674" t="s">
        <v>208</v>
      </c>
      <c r="AA4" s="675"/>
      <c r="AB4" s="675"/>
      <c r="AC4" s="676"/>
      <c r="AD4" s="674" t="s">
        <v>209</v>
      </c>
      <c r="AE4" s="675"/>
      <c r="AF4" s="675"/>
      <c r="AG4" s="675"/>
      <c r="AH4" s="675"/>
      <c r="AI4" s="675"/>
      <c r="AJ4" s="675"/>
      <c r="AK4" s="676"/>
      <c r="AL4" s="674" t="s">
        <v>208</v>
      </c>
      <c r="AM4" s="675"/>
      <c r="AN4" s="675"/>
      <c r="AO4" s="676"/>
      <c r="AP4" s="721" t="s">
        <v>210</v>
      </c>
      <c r="AQ4" s="721"/>
      <c r="AR4" s="721"/>
      <c r="AS4" s="721"/>
      <c r="AT4" s="721"/>
      <c r="AU4" s="721"/>
      <c r="AV4" s="721"/>
      <c r="AW4" s="721"/>
      <c r="AX4" s="721"/>
      <c r="AY4" s="721"/>
      <c r="AZ4" s="721"/>
      <c r="BA4" s="721"/>
      <c r="BB4" s="721"/>
      <c r="BC4" s="721"/>
      <c r="BD4" s="721"/>
      <c r="BE4" s="721"/>
      <c r="BF4" s="721"/>
      <c r="BG4" s="721" t="s">
        <v>211</v>
      </c>
      <c r="BH4" s="721"/>
      <c r="BI4" s="721"/>
      <c r="BJ4" s="721"/>
      <c r="BK4" s="721"/>
      <c r="BL4" s="721"/>
      <c r="BM4" s="721"/>
      <c r="BN4" s="721"/>
      <c r="BO4" s="721" t="s">
        <v>208</v>
      </c>
      <c r="BP4" s="721"/>
      <c r="BQ4" s="721"/>
      <c r="BR4" s="721"/>
      <c r="BS4" s="721" t="s">
        <v>212</v>
      </c>
      <c r="BT4" s="721"/>
      <c r="BU4" s="721"/>
      <c r="BV4" s="721"/>
      <c r="BW4" s="721"/>
      <c r="BX4" s="721"/>
      <c r="BY4" s="721"/>
      <c r="BZ4" s="721"/>
      <c r="CA4" s="721"/>
      <c r="CB4" s="721"/>
      <c r="CD4" s="674" t="s">
        <v>213</v>
      </c>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675"/>
      <c r="EB4" s="675"/>
      <c r="EC4" s="676"/>
    </row>
    <row r="5" spans="2:143" ht="11.25" customHeight="1" x14ac:dyDescent="0.15">
      <c r="B5" s="680" t="s">
        <v>214</v>
      </c>
      <c r="C5" s="681"/>
      <c r="D5" s="681"/>
      <c r="E5" s="681"/>
      <c r="F5" s="681"/>
      <c r="G5" s="681"/>
      <c r="H5" s="681"/>
      <c r="I5" s="681"/>
      <c r="J5" s="681"/>
      <c r="K5" s="681"/>
      <c r="L5" s="681"/>
      <c r="M5" s="681"/>
      <c r="N5" s="681"/>
      <c r="O5" s="681"/>
      <c r="P5" s="681"/>
      <c r="Q5" s="682"/>
      <c r="R5" s="677">
        <v>6626584</v>
      </c>
      <c r="S5" s="678"/>
      <c r="T5" s="678"/>
      <c r="U5" s="678"/>
      <c r="V5" s="678"/>
      <c r="W5" s="678"/>
      <c r="X5" s="678"/>
      <c r="Y5" s="703"/>
      <c r="Z5" s="716">
        <v>31.6</v>
      </c>
      <c r="AA5" s="716"/>
      <c r="AB5" s="716"/>
      <c r="AC5" s="716"/>
      <c r="AD5" s="717">
        <v>6626584</v>
      </c>
      <c r="AE5" s="717"/>
      <c r="AF5" s="717"/>
      <c r="AG5" s="717"/>
      <c r="AH5" s="717"/>
      <c r="AI5" s="717"/>
      <c r="AJ5" s="717"/>
      <c r="AK5" s="717"/>
      <c r="AL5" s="704">
        <v>64.400000000000006</v>
      </c>
      <c r="AM5" s="686"/>
      <c r="AN5" s="686"/>
      <c r="AO5" s="705"/>
      <c r="AP5" s="680" t="s">
        <v>215</v>
      </c>
      <c r="AQ5" s="681"/>
      <c r="AR5" s="681"/>
      <c r="AS5" s="681"/>
      <c r="AT5" s="681"/>
      <c r="AU5" s="681"/>
      <c r="AV5" s="681"/>
      <c r="AW5" s="681"/>
      <c r="AX5" s="681"/>
      <c r="AY5" s="681"/>
      <c r="AZ5" s="681"/>
      <c r="BA5" s="681"/>
      <c r="BB5" s="681"/>
      <c r="BC5" s="681"/>
      <c r="BD5" s="681"/>
      <c r="BE5" s="681"/>
      <c r="BF5" s="682"/>
      <c r="BG5" s="622">
        <v>6618894</v>
      </c>
      <c r="BH5" s="623"/>
      <c r="BI5" s="623"/>
      <c r="BJ5" s="623"/>
      <c r="BK5" s="623"/>
      <c r="BL5" s="623"/>
      <c r="BM5" s="623"/>
      <c r="BN5" s="624"/>
      <c r="BO5" s="660">
        <v>99.9</v>
      </c>
      <c r="BP5" s="660"/>
      <c r="BQ5" s="660"/>
      <c r="BR5" s="660"/>
      <c r="BS5" s="661" t="s">
        <v>121</v>
      </c>
      <c r="BT5" s="661"/>
      <c r="BU5" s="661"/>
      <c r="BV5" s="661"/>
      <c r="BW5" s="661"/>
      <c r="BX5" s="661"/>
      <c r="BY5" s="661"/>
      <c r="BZ5" s="661"/>
      <c r="CA5" s="661"/>
      <c r="CB5" s="699"/>
      <c r="CD5" s="674" t="s">
        <v>210</v>
      </c>
      <c r="CE5" s="675"/>
      <c r="CF5" s="675"/>
      <c r="CG5" s="675"/>
      <c r="CH5" s="675"/>
      <c r="CI5" s="675"/>
      <c r="CJ5" s="675"/>
      <c r="CK5" s="675"/>
      <c r="CL5" s="675"/>
      <c r="CM5" s="675"/>
      <c r="CN5" s="675"/>
      <c r="CO5" s="675"/>
      <c r="CP5" s="675"/>
      <c r="CQ5" s="676"/>
      <c r="CR5" s="674" t="s">
        <v>216</v>
      </c>
      <c r="CS5" s="675"/>
      <c r="CT5" s="675"/>
      <c r="CU5" s="675"/>
      <c r="CV5" s="675"/>
      <c r="CW5" s="675"/>
      <c r="CX5" s="675"/>
      <c r="CY5" s="676"/>
      <c r="CZ5" s="674" t="s">
        <v>208</v>
      </c>
      <c r="DA5" s="675"/>
      <c r="DB5" s="675"/>
      <c r="DC5" s="676"/>
      <c r="DD5" s="674" t="s">
        <v>217</v>
      </c>
      <c r="DE5" s="675"/>
      <c r="DF5" s="675"/>
      <c r="DG5" s="675"/>
      <c r="DH5" s="675"/>
      <c r="DI5" s="675"/>
      <c r="DJ5" s="675"/>
      <c r="DK5" s="675"/>
      <c r="DL5" s="675"/>
      <c r="DM5" s="675"/>
      <c r="DN5" s="675"/>
      <c r="DO5" s="675"/>
      <c r="DP5" s="676"/>
      <c r="DQ5" s="674" t="s">
        <v>218</v>
      </c>
      <c r="DR5" s="675"/>
      <c r="DS5" s="675"/>
      <c r="DT5" s="675"/>
      <c r="DU5" s="675"/>
      <c r="DV5" s="675"/>
      <c r="DW5" s="675"/>
      <c r="DX5" s="675"/>
      <c r="DY5" s="675"/>
      <c r="DZ5" s="675"/>
      <c r="EA5" s="675"/>
      <c r="EB5" s="675"/>
      <c r="EC5" s="676"/>
    </row>
    <row r="6" spans="2:143" ht="11.25" customHeight="1" x14ac:dyDescent="0.15">
      <c r="B6" s="619" t="s">
        <v>219</v>
      </c>
      <c r="C6" s="620"/>
      <c r="D6" s="620"/>
      <c r="E6" s="620"/>
      <c r="F6" s="620"/>
      <c r="G6" s="620"/>
      <c r="H6" s="620"/>
      <c r="I6" s="620"/>
      <c r="J6" s="620"/>
      <c r="K6" s="620"/>
      <c r="L6" s="620"/>
      <c r="M6" s="620"/>
      <c r="N6" s="620"/>
      <c r="O6" s="620"/>
      <c r="P6" s="620"/>
      <c r="Q6" s="621"/>
      <c r="R6" s="622">
        <v>151058</v>
      </c>
      <c r="S6" s="623"/>
      <c r="T6" s="623"/>
      <c r="U6" s="623"/>
      <c r="V6" s="623"/>
      <c r="W6" s="623"/>
      <c r="X6" s="623"/>
      <c r="Y6" s="624"/>
      <c r="Z6" s="660">
        <v>0.7</v>
      </c>
      <c r="AA6" s="660"/>
      <c r="AB6" s="660"/>
      <c r="AC6" s="660"/>
      <c r="AD6" s="661">
        <v>151058</v>
      </c>
      <c r="AE6" s="661"/>
      <c r="AF6" s="661"/>
      <c r="AG6" s="661"/>
      <c r="AH6" s="661"/>
      <c r="AI6" s="661"/>
      <c r="AJ6" s="661"/>
      <c r="AK6" s="661"/>
      <c r="AL6" s="625">
        <v>1.5</v>
      </c>
      <c r="AM6" s="626"/>
      <c r="AN6" s="626"/>
      <c r="AO6" s="662"/>
      <c r="AP6" s="619" t="s">
        <v>220</v>
      </c>
      <c r="AQ6" s="620"/>
      <c r="AR6" s="620"/>
      <c r="AS6" s="620"/>
      <c r="AT6" s="620"/>
      <c r="AU6" s="620"/>
      <c r="AV6" s="620"/>
      <c r="AW6" s="620"/>
      <c r="AX6" s="620"/>
      <c r="AY6" s="620"/>
      <c r="AZ6" s="620"/>
      <c r="BA6" s="620"/>
      <c r="BB6" s="620"/>
      <c r="BC6" s="620"/>
      <c r="BD6" s="620"/>
      <c r="BE6" s="620"/>
      <c r="BF6" s="621"/>
      <c r="BG6" s="622">
        <v>6618894</v>
      </c>
      <c r="BH6" s="623"/>
      <c r="BI6" s="623"/>
      <c r="BJ6" s="623"/>
      <c r="BK6" s="623"/>
      <c r="BL6" s="623"/>
      <c r="BM6" s="623"/>
      <c r="BN6" s="624"/>
      <c r="BO6" s="660">
        <v>99.9</v>
      </c>
      <c r="BP6" s="660"/>
      <c r="BQ6" s="660"/>
      <c r="BR6" s="660"/>
      <c r="BS6" s="661" t="s">
        <v>121</v>
      </c>
      <c r="BT6" s="661"/>
      <c r="BU6" s="661"/>
      <c r="BV6" s="661"/>
      <c r="BW6" s="661"/>
      <c r="BX6" s="661"/>
      <c r="BY6" s="661"/>
      <c r="BZ6" s="661"/>
      <c r="CA6" s="661"/>
      <c r="CB6" s="699"/>
      <c r="CD6" s="680" t="s">
        <v>221</v>
      </c>
      <c r="CE6" s="681"/>
      <c r="CF6" s="681"/>
      <c r="CG6" s="681"/>
      <c r="CH6" s="681"/>
      <c r="CI6" s="681"/>
      <c r="CJ6" s="681"/>
      <c r="CK6" s="681"/>
      <c r="CL6" s="681"/>
      <c r="CM6" s="681"/>
      <c r="CN6" s="681"/>
      <c r="CO6" s="681"/>
      <c r="CP6" s="681"/>
      <c r="CQ6" s="682"/>
      <c r="CR6" s="622">
        <v>160346</v>
      </c>
      <c r="CS6" s="623"/>
      <c r="CT6" s="623"/>
      <c r="CU6" s="623"/>
      <c r="CV6" s="623"/>
      <c r="CW6" s="623"/>
      <c r="CX6" s="623"/>
      <c r="CY6" s="624"/>
      <c r="CZ6" s="704">
        <v>0.9</v>
      </c>
      <c r="DA6" s="686"/>
      <c r="DB6" s="686"/>
      <c r="DC6" s="706"/>
      <c r="DD6" s="628" t="s">
        <v>121</v>
      </c>
      <c r="DE6" s="623"/>
      <c r="DF6" s="623"/>
      <c r="DG6" s="623"/>
      <c r="DH6" s="623"/>
      <c r="DI6" s="623"/>
      <c r="DJ6" s="623"/>
      <c r="DK6" s="623"/>
      <c r="DL6" s="623"/>
      <c r="DM6" s="623"/>
      <c r="DN6" s="623"/>
      <c r="DO6" s="623"/>
      <c r="DP6" s="624"/>
      <c r="DQ6" s="628">
        <v>160346</v>
      </c>
      <c r="DR6" s="623"/>
      <c r="DS6" s="623"/>
      <c r="DT6" s="623"/>
      <c r="DU6" s="623"/>
      <c r="DV6" s="623"/>
      <c r="DW6" s="623"/>
      <c r="DX6" s="623"/>
      <c r="DY6" s="623"/>
      <c r="DZ6" s="623"/>
      <c r="EA6" s="623"/>
      <c r="EB6" s="623"/>
      <c r="EC6" s="659"/>
    </row>
    <row r="7" spans="2:143" ht="11.25" customHeight="1" x14ac:dyDescent="0.15">
      <c r="B7" s="619" t="s">
        <v>222</v>
      </c>
      <c r="C7" s="620"/>
      <c r="D7" s="620"/>
      <c r="E7" s="620"/>
      <c r="F7" s="620"/>
      <c r="G7" s="620"/>
      <c r="H7" s="620"/>
      <c r="I7" s="620"/>
      <c r="J7" s="620"/>
      <c r="K7" s="620"/>
      <c r="L7" s="620"/>
      <c r="M7" s="620"/>
      <c r="N7" s="620"/>
      <c r="O7" s="620"/>
      <c r="P7" s="620"/>
      <c r="Q7" s="621"/>
      <c r="R7" s="622">
        <v>1996</v>
      </c>
      <c r="S7" s="623"/>
      <c r="T7" s="623"/>
      <c r="U7" s="623"/>
      <c r="V7" s="623"/>
      <c r="W7" s="623"/>
      <c r="X7" s="623"/>
      <c r="Y7" s="624"/>
      <c r="Z7" s="660">
        <v>0</v>
      </c>
      <c r="AA7" s="660"/>
      <c r="AB7" s="660"/>
      <c r="AC7" s="660"/>
      <c r="AD7" s="661">
        <v>1996</v>
      </c>
      <c r="AE7" s="661"/>
      <c r="AF7" s="661"/>
      <c r="AG7" s="661"/>
      <c r="AH7" s="661"/>
      <c r="AI7" s="661"/>
      <c r="AJ7" s="661"/>
      <c r="AK7" s="661"/>
      <c r="AL7" s="625">
        <v>0</v>
      </c>
      <c r="AM7" s="626"/>
      <c r="AN7" s="626"/>
      <c r="AO7" s="662"/>
      <c r="AP7" s="619" t="s">
        <v>223</v>
      </c>
      <c r="AQ7" s="620"/>
      <c r="AR7" s="620"/>
      <c r="AS7" s="620"/>
      <c r="AT7" s="620"/>
      <c r="AU7" s="620"/>
      <c r="AV7" s="620"/>
      <c r="AW7" s="620"/>
      <c r="AX7" s="620"/>
      <c r="AY7" s="620"/>
      <c r="AZ7" s="620"/>
      <c r="BA7" s="620"/>
      <c r="BB7" s="620"/>
      <c r="BC7" s="620"/>
      <c r="BD7" s="620"/>
      <c r="BE7" s="620"/>
      <c r="BF7" s="621"/>
      <c r="BG7" s="622">
        <v>3438156</v>
      </c>
      <c r="BH7" s="623"/>
      <c r="BI7" s="623"/>
      <c r="BJ7" s="623"/>
      <c r="BK7" s="623"/>
      <c r="BL7" s="623"/>
      <c r="BM7" s="623"/>
      <c r="BN7" s="624"/>
      <c r="BO7" s="660">
        <v>51.9</v>
      </c>
      <c r="BP7" s="660"/>
      <c r="BQ7" s="660"/>
      <c r="BR7" s="660"/>
      <c r="BS7" s="661" t="s">
        <v>121</v>
      </c>
      <c r="BT7" s="661"/>
      <c r="BU7" s="661"/>
      <c r="BV7" s="661"/>
      <c r="BW7" s="661"/>
      <c r="BX7" s="661"/>
      <c r="BY7" s="661"/>
      <c r="BZ7" s="661"/>
      <c r="CA7" s="661"/>
      <c r="CB7" s="699"/>
      <c r="CD7" s="619" t="s">
        <v>224</v>
      </c>
      <c r="CE7" s="620"/>
      <c r="CF7" s="620"/>
      <c r="CG7" s="620"/>
      <c r="CH7" s="620"/>
      <c r="CI7" s="620"/>
      <c r="CJ7" s="620"/>
      <c r="CK7" s="620"/>
      <c r="CL7" s="620"/>
      <c r="CM7" s="620"/>
      <c r="CN7" s="620"/>
      <c r="CO7" s="620"/>
      <c r="CP7" s="620"/>
      <c r="CQ7" s="621"/>
      <c r="CR7" s="622">
        <v>3331848</v>
      </c>
      <c r="CS7" s="623"/>
      <c r="CT7" s="623"/>
      <c r="CU7" s="623"/>
      <c r="CV7" s="623"/>
      <c r="CW7" s="623"/>
      <c r="CX7" s="623"/>
      <c r="CY7" s="624"/>
      <c r="CZ7" s="660">
        <v>17.899999999999999</v>
      </c>
      <c r="DA7" s="660"/>
      <c r="DB7" s="660"/>
      <c r="DC7" s="660"/>
      <c r="DD7" s="628">
        <v>854573</v>
      </c>
      <c r="DE7" s="623"/>
      <c r="DF7" s="623"/>
      <c r="DG7" s="623"/>
      <c r="DH7" s="623"/>
      <c r="DI7" s="623"/>
      <c r="DJ7" s="623"/>
      <c r="DK7" s="623"/>
      <c r="DL7" s="623"/>
      <c r="DM7" s="623"/>
      <c r="DN7" s="623"/>
      <c r="DO7" s="623"/>
      <c r="DP7" s="624"/>
      <c r="DQ7" s="628">
        <v>2677643</v>
      </c>
      <c r="DR7" s="623"/>
      <c r="DS7" s="623"/>
      <c r="DT7" s="623"/>
      <c r="DU7" s="623"/>
      <c r="DV7" s="623"/>
      <c r="DW7" s="623"/>
      <c r="DX7" s="623"/>
      <c r="DY7" s="623"/>
      <c r="DZ7" s="623"/>
      <c r="EA7" s="623"/>
      <c r="EB7" s="623"/>
      <c r="EC7" s="659"/>
    </row>
    <row r="8" spans="2:143" ht="11.25" customHeight="1" x14ac:dyDescent="0.15">
      <c r="B8" s="619" t="s">
        <v>225</v>
      </c>
      <c r="C8" s="620"/>
      <c r="D8" s="620"/>
      <c r="E8" s="620"/>
      <c r="F8" s="620"/>
      <c r="G8" s="620"/>
      <c r="H8" s="620"/>
      <c r="I8" s="620"/>
      <c r="J8" s="620"/>
      <c r="K8" s="620"/>
      <c r="L8" s="620"/>
      <c r="M8" s="620"/>
      <c r="N8" s="620"/>
      <c r="O8" s="620"/>
      <c r="P8" s="620"/>
      <c r="Q8" s="621"/>
      <c r="R8" s="622">
        <v>30505</v>
      </c>
      <c r="S8" s="623"/>
      <c r="T8" s="623"/>
      <c r="U8" s="623"/>
      <c r="V8" s="623"/>
      <c r="W8" s="623"/>
      <c r="X8" s="623"/>
      <c r="Y8" s="624"/>
      <c r="Z8" s="660">
        <v>0.1</v>
      </c>
      <c r="AA8" s="660"/>
      <c r="AB8" s="660"/>
      <c r="AC8" s="660"/>
      <c r="AD8" s="661">
        <v>30505</v>
      </c>
      <c r="AE8" s="661"/>
      <c r="AF8" s="661"/>
      <c r="AG8" s="661"/>
      <c r="AH8" s="661"/>
      <c r="AI8" s="661"/>
      <c r="AJ8" s="661"/>
      <c r="AK8" s="661"/>
      <c r="AL8" s="625">
        <v>0.3</v>
      </c>
      <c r="AM8" s="626"/>
      <c r="AN8" s="626"/>
      <c r="AO8" s="662"/>
      <c r="AP8" s="619" t="s">
        <v>226</v>
      </c>
      <c r="AQ8" s="620"/>
      <c r="AR8" s="620"/>
      <c r="AS8" s="620"/>
      <c r="AT8" s="620"/>
      <c r="AU8" s="620"/>
      <c r="AV8" s="620"/>
      <c r="AW8" s="620"/>
      <c r="AX8" s="620"/>
      <c r="AY8" s="620"/>
      <c r="AZ8" s="620"/>
      <c r="BA8" s="620"/>
      <c r="BB8" s="620"/>
      <c r="BC8" s="620"/>
      <c r="BD8" s="620"/>
      <c r="BE8" s="620"/>
      <c r="BF8" s="621"/>
      <c r="BG8" s="622">
        <v>95137</v>
      </c>
      <c r="BH8" s="623"/>
      <c r="BI8" s="623"/>
      <c r="BJ8" s="623"/>
      <c r="BK8" s="623"/>
      <c r="BL8" s="623"/>
      <c r="BM8" s="623"/>
      <c r="BN8" s="624"/>
      <c r="BO8" s="660">
        <v>1.4</v>
      </c>
      <c r="BP8" s="660"/>
      <c r="BQ8" s="660"/>
      <c r="BR8" s="660"/>
      <c r="BS8" s="661" t="s">
        <v>121</v>
      </c>
      <c r="BT8" s="661"/>
      <c r="BU8" s="661"/>
      <c r="BV8" s="661"/>
      <c r="BW8" s="661"/>
      <c r="BX8" s="661"/>
      <c r="BY8" s="661"/>
      <c r="BZ8" s="661"/>
      <c r="CA8" s="661"/>
      <c r="CB8" s="699"/>
      <c r="CD8" s="619" t="s">
        <v>227</v>
      </c>
      <c r="CE8" s="620"/>
      <c r="CF8" s="620"/>
      <c r="CG8" s="620"/>
      <c r="CH8" s="620"/>
      <c r="CI8" s="620"/>
      <c r="CJ8" s="620"/>
      <c r="CK8" s="620"/>
      <c r="CL8" s="620"/>
      <c r="CM8" s="620"/>
      <c r="CN8" s="620"/>
      <c r="CO8" s="620"/>
      <c r="CP8" s="620"/>
      <c r="CQ8" s="621"/>
      <c r="CR8" s="622">
        <v>7198816</v>
      </c>
      <c r="CS8" s="623"/>
      <c r="CT8" s="623"/>
      <c r="CU8" s="623"/>
      <c r="CV8" s="623"/>
      <c r="CW8" s="623"/>
      <c r="CX8" s="623"/>
      <c r="CY8" s="624"/>
      <c r="CZ8" s="660">
        <v>38.6</v>
      </c>
      <c r="DA8" s="660"/>
      <c r="DB8" s="660"/>
      <c r="DC8" s="660"/>
      <c r="DD8" s="628">
        <v>1302</v>
      </c>
      <c r="DE8" s="623"/>
      <c r="DF8" s="623"/>
      <c r="DG8" s="623"/>
      <c r="DH8" s="623"/>
      <c r="DI8" s="623"/>
      <c r="DJ8" s="623"/>
      <c r="DK8" s="623"/>
      <c r="DL8" s="623"/>
      <c r="DM8" s="623"/>
      <c r="DN8" s="623"/>
      <c r="DO8" s="623"/>
      <c r="DP8" s="624"/>
      <c r="DQ8" s="628">
        <v>3870329</v>
      </c>
      <c r="DR8" s="623"/>
      <c r="DS8" s="623"/>
      <c r="DT8" s="623"/>
      <c r="DU8" s="623"/>
      <c r="DV8" s="623"/>
      <c r="DW8" s="623"/>
      <c r="DX8" s="623"/>
      <c r="DY8" s="623"/>
      <c r="DZ8" s="623"/>
      <c r="EA8" s="623"/>
      <c r="EB8" s="623"/>
      <c r="EC8" s="659"/>
    </row>
    <row r="9" spans="2:143" ht="11.25" customHeight="1" x14ac:dyDescent="0.15">
      <c r="B9" s="619" t="s">
        <v>228</v>
      </c>
      <c r="C9" s="620"/>
      <c r="D9" s="620"/>
      <c r="E9" s="620"/>
      <c r="F9" s="620"/>
      <c r="G9" s="620"/>
      <c r="H9" s="620"/>
      <c r="I9" s="620"/>
      <c r="J9" s="620"/>
      <c r="K9" s="620"/>
      <c r="L9" s="620"/>
      <c r="M9" s="620"/>
      <c r="N9" s="620"/>
      <c r="O9" s="620"/>
      <c r="P9" s="620"/>
      <c r="Q9" s="621"/>
      <c r="R9" s="622">
        <v>35351</v>
      </c>
      <c r="S9" s="623"/>
      <c r="T9" s="623"/>
      <c r="U9" s="623"/>
      <c r="V9" s="623"/>
      <c r="W9" s="623"/>
      <c r="X9" s="623"/>
      <c r="Y9" s="624"/>
      <c r="Z9" s="660">
        <v>0.2</v>
      </c>
      <c r="AA9" s="660"/>
      <c r="AB9" s="660"/>
      <c r="AC9" s="660"/>
      <c r="AD9" s="661">
        <v>35351</v>
      </c>
      <c r="AE9" s="661"/>
      <c r="AF9" s="661"/>
      <c r="AG9" s="661"/>
      <c r="AH9" s="661"/>
      <c r="AI9" s="661"/>
      <c r="AJ9" s="661"/>
      <c r="AK9" s="661"/>
      <c r="AL9" s="625">
        <v>0.3</v>
      </c>
      <c r="AM9" s="626"/>
      <c r="AN9" s="626"/>
      <c r="AO9" s="662"/>
      <c r="AP9" s="619" t="s">
        <v>229</v>
      </c>
      <c r="AQ9" s="620"/>
      <c r="AR9" s="620"/>
      <c r="AS9" s="620"/>
      <c r="AT9" s="620"/>
      <c r="AU9" s="620"/>
      <c r="AV9" s="620"/>
      <c r="AW9" s="620"/>
      <c r="AX9" s="620"/>
      <c r="AY9" s="620"/>
      <c r="AZ9" s="620"/>
      <c r="BA9" s="620"/>
      <c r="BB9" s="620"/>
      <c r="BC9" s="620"/>
      <c r="BD9" s="620"/>
      <c r="BE9" s="620"/>
      <c r="BF9" s="621"/>
      <c r="BG9" s="622">
        <v>3033438</v>
      </c>
      <c r="BH9" s="623"/>
      <c r="BI9" s="623"/>
      <c r="BJ9" s="623"/>
      <c r="BK9" s="623"/>
      <c r="BL9" s="623"/>
      <c r="BM9" s="623"/>
      <c r="BN9" s="624"/>
      <c r="BO9" s="660">
        <v>45.8</v>
      </c>
      <c r="BP9" s="660"/>
      <c r="BQ9" s="660"/>
      <c r="BR9" s="660"/>
      <c r="BS9" s="661" t="s">
        <v>121</v>
      </c>
      <c r="BT9" s="661"/>
      <c r="BU9" s="661"/>
      <c r="BV9" s="661"/>
      <c r="BW9" s="661"/>
      <c r="BX9" s="661"/>
      <c r="BY9" s="661"/>
      <c r="BZ9" s="661"/>
      <c r="CA9" s="661"/>
      <c r="CB9" s="699"/>
      <c r="CD9" s="619" t="s">
        <v>230</v>
      </c>
      <c r="CE9" s="620"/>
      <c r="CF9" s="620"/>
      <c r="CG9" s="620"/>
      <c r="CH9" s="620"/>
      <c r="CI9" s="620"/>
      <c r="CJ9" s="620"/>
      <c r="CK9" s="620"/>
      <c r="CL9" s="620"/>
      <c r="CM9" s="620"/>
      <c r="CN9" s="620"/>
      <c r="CO9" s="620"/>
      <c r="CP9" s="620"/>
      <c r="CQ9" s="621"/>
      <c r="CR9" s="622">
        <v>1818235</v>
      </c>
      <c r="CS9" s="623"/>
      <c r="CT9" s="623"/>
      <c r="CU9" s="623"/>
      <c r="CV9" s="623"/>
      <c r="CW9" s="623"/>
      <c r="CX9" s="623"/>
      <c r="CY9" s="624"/>
      <c r="CZ9" s="660">
        <v>9.8000000000000007</v>
      </c>
      <c r="DA9" s="660"/>
      <c r="DB9" s="660"/>
      <c r="DC9" s="660"/>
      <c r="DD9" s="628">
        <v>407890</v>
      </c>
      <c r="DE9" s="623"/>
      <c r="DF9" s="623"/>
      <c r="DG9" s="623"/>
      <c r="DH9" s="623"/>
      <c r="DI9" s="623"/>
      <c r="DJ9" s="623"/>
      <c r="DK9" s="623"/>
      <c r="DL9" s="623"/>
      <c r="DM9" s="623"/>
      <c r="DN9" s="623"/>
      <c r="DO9" s="623"/>
      <c r="DP9" s="624"/>
      <c r="DQ9" s="628">
        <v>1056775</v>
      </c>
      <c r="DR9" s="623"/>
      <c r="DS9" s="623"/>
      <c r="DT9" s="623"/>
      <c r="DU9" s="623"/>
      <c r="DV9" s="623"/>
      <c r="DW9" s="623"/>
      <c r="DX9" s="623"/>
      <c r="DY9" s="623"/>
      <c r="DZ9" s="623"/>
      <c r="EA9" s="623"/>
      <c r="EB9" s="623"/>
      <c r="EC9" s="659"/>
    </row>
    <row r="10" spans="2:143" ht="11.25" customHeight="1" x14ac:dyDescent="0.15">
      <c r="B10" s="619" t="s">
        <v>231</v>
      </c>
      <c r="C10" s="620"/>
      <c r="D10" s="620"/>
      <c r="E10" s="620"/>
      <c r="F10" s="620"/>
      <c r="G10" s="620"/>
      <c r="H10" s="620"/>
      <c r="I10" s="620"/>
      <c r="J10" s="620"/>
      <c r="K10" s="620"/>
      <c r="L10" s="620"/>
      <c r="M10" s="620"/>
      <c r="N10" s="620"/>
      <c r="O10" s="620"/>
      <c r="P10" s="620"/>
      <c r="Q10" s="621"/>
      <c r="R10" s="622" t="s">
        <v>121</v>
      </c>
      <c r="S10" s="623"/>
      <c r="T10" s="623"/>
      <c r="U10" s="623"/>
      <c r="V10" s="623"/>
      <c r="W10" s="623"/>
      <c r="X10" s="623"/>
      <c r="Y10" s="624"/>
      <c r="Z10" s="660" t="s">
        <v>121</v>
      </c>
      <c r="AA10" s="660"/>
      <c r="AB10" s="660"/>
      <c r="AC10" s="660"/>
      <c r="AD10" s="661" t="s">
        <v>121</v>
      </c>
      <c r="AE10" s="661"/>
      <c r="AF10" s="661"/>
      <c r="AG10" s="661"/>
      <c r="AH10" s="661"/>
      <c r="AI10" s="661"/>
      <c r="AJ10" s="661"/>
      <c r="AK10" s="661"/>
      <c r="AL10" s="625" t="s">
        <v>121</v>
      </c>
      <c r="AM10" s="626"/>
      <c r="AN10" s="626"/>
      <c r="AO10" s="662"/>
      <c r="AP10" s="619" t="s">
        <v>232</v>
      </c>
      <c r="AQ10" s="620"/>
      <c r="AR10" s="620"/>
      <c r="AS10" s="620"/>
      <c r="AT10" s="620"/>
      <c r="AU10" s="620"/>
      <c r="AV10" s="620"/>
      <c r="AW10" s="620"/>
      <c r="AX10" s="620"/>
      <c r="AY10" s="620"/>
      <c r="AZ10" s="620"/>
      <c r="BA10" s="620"/>
      <c r="BB10" s="620"/>
      <c r="BC10" s="620"/>
      <c r="BD10" s="620"/>
      <c r="BE10" s="620"/>
      <c r="BF10" s="621"/>
      <c r="BG10" s="622">
        <v>129758</v>
      </c>
      <c r="BH10" s="623"/>
      <c r="BI10" s="623"/>
      <c r="BJ10" s="623"/>
      <c r="BK10" s="623"/>
      <c r="BL10" s="623"/>
      <c r="BM10" s="623"/>
      <c r="BN10" s="624"/>
      <c r="BO10" s="660">
        <v>2</v>
      </c>
      <c r="BP10" s="660"/>
      <c r="BQ10" s="660"/>
      <c r="BR10" s="660"/>
      <c r="BS10" s="661" t="s">
        <v>121</v>
      </c>
      <c r="BT10" s="661"/>
      <c r="BU10" s="661"/>
      <c r="BV10" s="661"/>
      <c r="BW10" s="661"/>
      <c r="BX10" s="661"/>
      <c r="BY10" s="661"/>
      <c r="BZ10" s="661"/>
      <c r="CA10" s="661"/>
      <c r="CB10" s="699"/>
      <c r="CD10" s="619" t="s">
        <v>233</v>
      </c>
      <c r="CE10" s="620"/>
      <c r="CF10" s="620"/>
      <c r="CG10" s="620"/>
      <c r="CH10" s="620"/>
      <c r="CI10" s="620"/>
      <c r="CJ10" s="620"/>
      <c r="CK10" s="620"/>
      <c r="CL10" s="620"/>
      <c r="CM10" s="620"/>
      <c r="CN10" s="620"/>
      <c r="CO10" s="620"/>
      <c r="CP10" s="620"/>
      <c r="CQ10" s="621"/>
      <c r="CR10" s="622">
        <v>64693</v>
      </c>
      <c r="CS10" s="623"/>
      <c r="CT10" s="623"/>
      <c r="CU10" s="623"/>
      <c r="CV10" s="623"/>
      <c r="CW10" s="623"/>
      <c r="CX10" s="623"/>
      <c r="CY10" s="624"/>
      <c r="CZ10" s="660">
        <v>0.3</v>
      </c>
      <c r="DA10" s="660"/>
      <c r="DB10" s="660"/>
      <c r="DC10" s="660"/>
      <c r="DD10" s="628">
        <v>4844</v>
      </c>
      <c r="DE10" s="623"/>
      <c r="DF10" s="623"/>
      <c r="DG10" s="623"/>
      <c r="DH10" s="623"/>
      <c r="DI10" s="623"/>
      <c r="DJ10" s="623"/>
      <c r="DK10" s="623"/>
      <c r="DL10" s="623"/>
      <c r="DM10" s="623"/>
      <c r="DN10" s="623"/>
      <c r="DO10" s="623"/>
      <c r="DP10" s="624"/>
      <c r="DQ10" s="628">
        <v>45102</v>
      </c>
      <c r="DR10" s="623"/>
      <c r="DS10" s="623"/>
      <c r="DT10" s="623"/>
      <c r="DU10" s="623"/>
      <c r="DV10" s="623"/>
      <c r="DW10" s="623"/>
      <c r="DX10" s="623"/>
      <c r="DY10" s="623"/>
      <c r="DZ10" s="623"/>
      <c r="EA10" s="623"/>
      <c r="EB10" s="623"/>
      <c r="EC10" s="659"/>
    </row>
    <row r="11" spans="2:143" ht="11.25" customHeight="1" x14ac:dyDescent="0.15">
      <c r="B11" s="619" t="s">
        <v>234</v>
      </c>
      <c r="C11" s="620"/>
      <c r="D11" s="620"/>
      <c r="E11" s="620"/>
      <c r="F11" s="620"/>
      <c r="G11" s="620"/>
      <c r="H11" s="620"/>
      <c r="I11" s="620"/>
      <c r="J11" s="620"/>
      <c r="K11" s="620"/>
      <c r="L11" s="620"/>
      <c r="M11" s="620"/>
      <c r="N11" s="620"/>
      <c r="O11" s="620"/>
      <c r="P11" s="620"/>
      <c r="Q11" s="621"/>
      <c r="R11" s="622">
        <v>1181897</v>
      </c>
      <c r="S11" s="623"/>
      <c r="T11" s="623"/>
      <c r="U11" s="623"/>
      <c r="V11" s="623"/>
      <c r="W11" s="623"/>
      <c r="X11" s="623"/>
      <c r="Y11" s="624"/>
      <c r="Z11" s="625">
        <v>5.6</v>
      </c>
      <c r="AA11" s="626"/>
      <c r="AB11" s="626"/>
      <c r="AC11" s="627"/>
      <c r="AD11" s="628">
        <v>1181897</v>
      </c>
      <c r="AE11" s="623"/>
      <c r="AF11" s="623"/>
      <c r="AG11" s="623"/>
      <c r="AH11" s="623"/>
      <c r="AI11" s="623"/>
      <c r="AJ11" s="623"/>
      <c r="AK11" s="624"/>
      <c r="AL11" s="625">
        <v>11.5</v>
      </c>
      <c r="AM11" s="626"/>
      <c r="AN11" s="626"/>
      <c r="AO11" s="662"/>
      <c r="AP11" s="619" t="s">
        <v>235</v>
      </c>
      <c r="AQ11" s="620"/>
      <c r="AR11" s="620"/>
      <c r="AS11" s="620"/>
      <c r="AT11" s="620"/>
      <c r="AU11" s="620"/>
      <c r="AV11" s="620"/>
      <c r="AW11" s="620"/>
      <c r="AX11" s="620"/>
      <c r="AY11" s="620"/>
      <c r="AZ11" s="620"/>
      <c r="BA11" s="620"/>
      <c r="BB11" s="620"/>
      <c r="BC11" s="620"/>
      <c r="BD11" s="620"/>
      <c r="BE11" s="620"/>
      <c r="BF11" s="621"/>
      <c r="BG11" s="622">
        <v>179823</v>
      </c>
      <c r="BH11" s="623"/>
      <c r="BI11" s="623"/>
      <c r="BJ11" s="623"/>
      <c r="BK11" s="623"/>
      <c r="BL11" s="623"/>
      <c r="BM11" s="623"/>
      <c r="BN11" s="624"/>
      <c r="BO11" s="660">
        <v>2.7</v>
      </c>
      <c r="BP11" s="660"/>
      <c r="BQ11" s="660"/>
      <c r="BR11" s="660"/>
      <c r="BS11" s="661" t="s">
        <v>121</v>
      </c>
      <c r="BT11" s="661"/>
      <c r="BU11" s="661"/>
      <c r="BV11" s="661"/>
      <c r="BW11" s="661"/>
      <c r="BX11" s="661"/>
      <c r="BY11" s="661"/>
      <c r="BZ11" s="661"/>
      <c r="CA11" s="661"/>
      <c r="CB11" s="699"/>
      <c r="CD11" s="619" t="s">
        <v>236</v>
      </c>
      <c r="CE11" s="620"/>
      <c r="CF11" s="620"/>
      <c r="CG11" s="620"/>
      <c r="CH11" s="620"/>
      <c r="CI11" s="620"/>
      <c r="CJ11" s="620"/>
      <c r="CK11" s="620"/>
      <c r="CL11" s="620"/>
      <c r="CM11" s="620"/>
      <c r="CN11" s="620"/>
      <c r="CO11" s="620"/>
      <c r="CP11" s="620"/>
      <c r="CQ11" s="621"/>
      <c r="CR11" s="622">
        <v>201070</v>
      </c>
      <c r="CS11" s="623"/>
      <c r="CT11" s="623"/>
      <c r="CU11" s="623"/>
      <c r="CV11" s="623"/>
      <c r="CW11" s="623"/>
      <c r="CX11" s="623"/>
      <c r="CY11" s="624"/>
      <c r="CZ11" s="660">
        <v>1.1000000000000001</v>
      </c>
      <c r="DA11" s="660"/>
      <c r="DB11" s="660"/>
      <c r="DC11" s="660"/>
      <c r="DD11" s="628">
        <v>3652</v>
      </c>
      <c r="DE11" s="623"/>
      <c r="DF11" s="623"/>
      <c r="DG11" s="623"/>
      <c r="DH11" s="623"/>
      <c r="DI11" s="623"/>
      <c r="DJ11" s="623"/>
      <c r="DK11" s="623"/>
      <c r="DL11" s="623"/>
      <c r="DM11" s="623"/>
      <c r="DN11" s="623"/>
      <c r="DO11" s="623"/>
      <c r="DP11" s="624"/>
      <c r="DQ11" s="628">
        <v>173745</v>
      </c>
      <c r="DR11" s="623"/>
      <c r="DS11" s="623"/>
      <c r="DT11" s="623"/>
      <c r="DU11" s="623"/>
      <c r="DV11" s="623"/>
      <c r="DW11" s="623"/>
      <c r="DX11" s="623"/>
      <c r="DY11" s="623"/>
      <c r="DZ11" s="623"/>
      <c r="EA11" s="623"/>
      <c r="EB11" s="623"/>
      <c r="EC11" s="659"/>
    </row>
    <row r="12" spans="2:143" ht="11.25" customHeight="1" x14ac:dyDescent="0.15">
      <c r="B12" s="619" t="s">
        <v>237</v>
      </c>
      <c r="C12" s="620"/>
      <c r="D12" s="620"/>
      <c r="E12" s="620"/>
      <c r="F12" s="620"/>
      <c r="G12" s="620"/>
      <c r="H12" s="620"/>
      <c r="I12" s="620"/>
      <c r="J12" s="620"/>
      <c r="K12" s="620"/>
      <c r="L12" s="620"/>
      <c r="M12" s="620"/>
      <c r="N12" s="620"/>
      <c r="O12" s="620"/>
      <c r="P12" s="620"/>
      <c r="Q12" s="621"/>
      <c r="R12" s="622">
        <v>38404</v>
      </c>
      <c r="S12" s="623"/>
      <c r="T12" s="623"/>
      <c r="U12" s="623"/>
      <c r="V12" s="623"/>
      <c r="W12" s="623"/>
      <c r="X12" s="623"/>
      <c r="Y12" s="624"/>
      <c r="Z12" s="660">
        <v>0.2</v>
      </c>
      <c r="AA12" s="660"/>
      <c r="AB12" s="660"/>
      <c r="AC12" s="660"/>
      <c r="AD12" s="661">
        <v>38404</v>
      </c>
      <c r="AE12" s="661"/>
      <c r="AF12" s="661"/>
      <c r="AG12" s="661"/>
      <c r="AH12" s="661"/>
      <c r="AI12" s="661"/>
      <c r="AJ12" s="661"/>
      <c r="AK12" s="661"/>
      <c r="AL12" s="625">
        <v>0.4</v>
      </c>
      <c r="AM12" s="626"/>
      <c r="AN12" s="626"/>
      <c r="AO12" s="662"/>
      <c r="AP12" s="619" t="s">
        <v>238</v>
      </c>
      <c r="AQ12" s="620"/>
      <c r="AR12" s="620"/>
      <c r="AS12" s="620"/>
      <c r="AT12" s="620"/>
      <c r="AU12" s="620"/>
      <c r="AV12" s="620"/>
      <c r="AW12" s="620"/>
      <c r="AX12" s="620"/>
      <c r="AY12" s="620"/>
      <c r="AZ12" s="620"/>
      <c r="BA12" s="620"/>
      <c r="BB12" s="620"/>
      <c r="BC12" s="620"/>
      <c r="BD12" s="620"/>
      <c r="BE12" s="620"/>
      <c r="BF12" s="621"/>
      <c r="BG12" s="622">
        <v>2728476</v>
      </c>
      <c r="BH12" s="623"/>
      <c r="BI12" s="623"/>
      <c r="BJ12" s="623"/>
      <c r="BK12" s="623"/>
      <c r="BL12" s="623"/>
      <c r="BM12" s="623"/>
      <c r="BN12" s="624"/>
      <c r="BO12" s="660">
        <v>41.2</v>
      </c>
      <c r="BP12" s="660"/>
      <c r="BQ12" s="660"/>
      <c r="BR12" s="660"/>
      <c r="BS12" s="661" t="s">
        <v>121</v>
      </c>
      <c r="BT12" s="661"/>
      <c r="BU12" s="661"/>
      <c r="BV12" s="661"/>
      <c r="BW12" s="661"/>
      <c r="BX12" s="661"/>
      <c r="BY12" s="661"/>
      <c r="BZ12" s="661"/>
      <c r="CA12" s="661"/>
      <c r="CB12" s="699"/>
      <c r="CD12" s="619" t="s">
        <v>239</v>
      </c>
      <c r="CE12" s="620"/>
      <c r="CF12" s="620"/>
      <c r="CG12" s="620"/>
      <c r="CH12" s="620"/>
      <c r="CI12" s="620"/>
      <c r="CJ12" s="620"/>
      <c r="CK12" s="620"/>
      <c r="CL12" s="620"/>
      <c r="CM12" s="620"/>
      <c r="CN12" s="620"/>
      <c r="CO12" s="620"/>
      <c r="CP12" s="620"/>
      <c r="CQ12" s="621"/>
      <c r="CR12" s="622">
        <v>338329</v>
      </c>
      <c r="CS12" s="623"/>
      <c r="CT12" s="623"/>
      <c r="CU12" s="623"/>
      <c r="CV12" s="623"/>
      <c r="CW12" s="623"/>
      <c r="CX12" s="623"/>
      <c r="CY12" s="624"/>
      <c r="CZ12" s="660">
        <v>1.8</v>
      </c>
      <c r="DA12" s="660"/>
      <c r="DB12" s="660"/>
      <c r="DC12" s="660"/>
      <c r="DD12" s="628" t="s">
        <v>121</v>
      </c>
      <c r="DE12" s="623"/>
      <c r="DF12" s="623"/>
      <c r="DG12" s="623"/>
      <c r="DH12" s="623"/>
      <c r="DI12" s="623"/>
      <c r="DJ12" s="623"/>
      <c r="DK12" s="623"/>
      <c r="DL12" s="623"/>
      <c r="DM12" s="623"/>
      <c r="DN12" s="623"/>
      <c r="DO12" s="623"/>
      <c r="DP12" s="624"/>
      <c r="DQ12" s="628">
        <v>282209</v>
      </c>
      <c r="DR12" s="623"/>
      <c r="DS12" s="623"/>
      <c r="DT12" s="623"/>
      <c r="DU12" s="623"/>
      <c r="DV12" s="623"/>
      <c r="DW12" s="623"/>
      <c r="DX12" s="623"/>
      <c r="DY12" s="623"/>
      <c r="DZ12" s="623"/>
      <c r="EA12" s="623"/>
      <c r="EB12" s="623"/>
      <c r="EC12" s="659"/>
    </row>
    <row r="13" spans="2:143" ht="11.25" customHeight="1" x14ac:dyDescent="0.15">
      <c r="B13" s="619" t="s">
        <v>240</v>
      </c>
      <c r="C13" s="620"/>
      <c r="D13" s="620"/>
      <c r="E13" s="620"/>
      <c r="F13" s="620"/>
      <c r="G13" s="620"/>
      <c r="H13" s="620"/>
      <c r="I13" s="620"/>
      <c r="J13" s="620"/>
      <c r="K13" s="620"/>
      <c r="L13" s="620"/>
      <c r="M13" s="620"/>
      <c r="N13" s="620"/>
      <c r="O13" s="620"/>
      <c r="P13" s="620"/>
      <c r="Q13" s="621"/>
      <c r="R13" s="622" t="s">
        <v>121</v>
      </c>
      <c r="S13" s="623"/>
      <c r="T13" s="623"/>
      <c r="U13" s="623"/>
      <c r="V13" s="623"/>
      <c r="W13" s="623"/>
      <c r="X13" s="623"/>
      <c r="Y13" s="624"/>
      <c r="Z13" s="660" t="s">
        <v>121</v>
      </c>
      <c r="AA13" s="660"/>
      <c r="AB13" s="660"/>
      <c r="AC13" s="660"/>
      <c r="AD13" s="661" t="s">
        <v>121</v>
      </c>
      <c r="AE13" s="661"/>
      <c r="AF13" s="661"/>
      <c r="AG13" s="661"/>
      <c r="AH13" s="661"/>
      <c r="AI13" s="661"/>
      <c r="AJ13" s="661"/>
      <c r="AK13" s="661"/>
      <c r="AL13" s="625" t="s">
        <v>121</v>
      </c>
      <c r="AM13" s="626"/>
      <c r="AN13" s="626"/>
      <c r="AO13" s="662"/>
      <c r="AP13" s="619" t="s">
        <v>241</v>
      </c>
      <c r="AQ13" s="620"/>
      <c r="AR13" s="620"/>
      <c r="AS13" s="620"/>
      <c r="AT13" s="620"/>
      <c r="AU13" s="620"/>
      <c r="AV13" s="620"/>
      <c r="AW13" s="620"/>
      <c r="AX13" s="620"/>
      <c r="AY13" s="620"/>
      <c r="AZ13" s="620"/>
      <c r="BA13" s="620"/>
      <c r="BB13" s="620"/>
      <c r="BC13" s="620"/>
      <c r="BD13" s="620"/>
      <c r="BE13" s="620"/>
      <c r="BF13" s="621"/>
      <c r="BG13" s="622">
        <v>2728476</v>
      </c>
      <c r="BH13" s="623"/>
      <c r="BI13" s="623"/>
      <c r="BJ13" s="623"/>
      <c r="BK13" s="623"/>
      <c r="BL13" s="623"/>
      <c r="BM13" s="623"/>
      <c r="BN13" s="624"/>
      <c r="BO13" s="660">
        <v>41.2</v>
      </c>
      <c r="BP13" s="660"/>
      <c r="BQ13" s="660"/>
      <c r="BR13" s="660"/>
      <c r="BS13" s="661" t="s">
        <v>121</v>
      </c>
      <c r="BT13" s="661"/>
      <c r="BU13" s="661"/>
      <c r="BV13" s="661"/>
      <c r="BW13" s="661"/>
      <c r="BX13" s="661"/>
      <c r="BY13" s="661"/>
      <c r="BZ13" s="661"/>
      <c r="CA13" s="661"/>
      <c r="CB13" s="699"/>
      <c r="CD13" s="619" t="s">
        <v>242</v>
      </c>
      <c r="CE13" s="620"/>
      <c r="CF13" s="620"/>
      <c r="CG13" s="620"/>
      <c r="CH13" s="620"/>
      <c r="CI13" s="620"/>
      <c r="CJ13" s="620"/>
      <c r="CK13" s="620"/>
      <c r="CL13" s="620"/>
      <c r="CM13" s="620"/>
      <c r="CN13" s="620"/>
      <c r="CO13" s="620"/>
      <c r="CP13" s="620"/>
      <c r="CQ13" s="621"/>
      <c r="CR13" s="622">
        <v>1801355</v>
      </c>
      <c r="CS13" s="623"/>
      <c r="CT13" s="623"/>
      <c r="CU13" s="623"/>
      <c r="CV13" s="623"/>
      <c r="CW13" s="623"/>
      <c r="CX13" s="623"/>
      <c r="CY13" s="624"/>
      <c r="CZ13" s="660">
        <v>9.6999999999999993</v>
      </c>
      <c r="DA13" s="660"/>
      <c r="DB13" s="660"/>
      <c r="DC13" s="660"/>
      <c r="DD13" s="628">
        <v>1166953</v>
      </c>
      <c r="DE13" s="623"/>
      <c r="DF13" s="623"/>
      <c r="DG13" s="623"/>
      <c r="DH13" s="623"/>
      <c r="DI13" s="623"/>
      <c r="DJ13" s="623"/>
      <c r="DK13" s="623"/>
      <c r="DL13" s="623"/>
      <c r="DM13" s="623"/>
      <c r="DN13" s="623"/>
      <c r="DO13" s="623"/>
      <c r="DP13" s="624"/>
      <c r="DQ13" s="628">
        <v>758216</v>
      </c>
      <c r="DR13" s="623"/>
      <c r="DS13" s="623"/>
      <c r="DT13" s="623"/>
      <c r="DU13" s="623"/>
      <c r="DV13" s="623"/>
      <c r="DW13" s="623"/>
      <c r="DX13" s="623"/>
      <c r="DY13" s="623"/>
      <c r="DZ13" s="623"/>
      <c r="EA13" s="623"/>
      <c r="EB13" s="623"/>
      <c r="EC13" s="659"/>
    </row>
    <row r="14" spans="2:143" ht="11.25" customHeight="1" x14ac:dyDescent="0.15">
      <c r="B14" s="619" t="s">
        <v>243</v>
      </c>
      <c r="C14" s="620"/>
      <c r="D14" s="620"/>
      <c r="E14" s="620"/>
      <c r="F14" s="620"/>
      <c r="G14" s="620"/>
      <c r="H14" s="620"/>
      <c r="I14" s="620"/>
      <c r="J14" s="620"/>
      <c r="K14" s="620"/>
      <c r="L14" s="620"/>
      <c r="M14" s="620"/>
      <c r="N14" s="620"/>
      <c r="O14" s="620"/>
      <c r="P14" s="620"/>
      <c r="Q14" s="621"/>
      <c r="R14" s="622">
        <v>1707</v>
      </c>
      <c r="S14" s="623"/>
      <c r="T14" s="623"/>
      <c r="U14" s="623"/>
      <c r="V14" s="623"/>
      <c r="W14" s="623"/>
      <c r="X14" s="623"/>
      <c r="Y14" s="624"/>
      <c r="Z14" s="660">
        <v>0</v>
      </c>
      <c r="AA14" s="660"/>
      <c r="AB14" s="660"/>
      <c r="AC14" s="660"/>
      <c r="AD14" s="661">
        <v>1707</v>
      </c>
      <c r="AE14" s="661"/>
      <c r="AF14" s="661"/>
      <c r="AG14" s="661"/>
      <c r="AH14" s="661"/>
      <c r="AI14" s="661"/>
      <c r="AJ14" s="661"/>
      <c r="AK14" s="661"/>
      <c r="AL14" s="625">
        <v>0</v>
      </c>
      <c r="AM14" s="626"/>
      <c r="AN14" s="626"/>
      <c r="AO14" s="662"/>
      <c r="AP14" s="619" t="s">
        <v>244</v>
      </c>
      <c r="AQ14" s="620"/>
      <c r="AR14" s="620"/>
      <c r="AS14" s="620"/>
      <c r="AT14" s="620"/>
      <c r="AU14" s="620"/>
      <c r="AV14" s="620"/>
      <c r="AW14" s="620"/>
      <c r="AX14" s="620"/>
      <c r="AY14" s="620"/>
      <c r="AZ14" s="620"/>
      <c r="BA14" s="620"/>
      <c r="BB14" s="620"/>
      <c r="BC14" s="620"/>
      <c r="BD14" s="620"/>
      <c r="BE14" s="620"/>
      <c r="BF14" s="621"/>
      <c r="BG14" s="622">
        <v>138919</v>
      </c>
      <c r="BH14" s="623"/>
      <c r="BI14" s="623"/>
      <c r="BJ14" s="623"/>
      <c r="BK14" s="623"/>
      <c r="BL14" s="623"/>
      <c r="BM14" s="623"/>
      <c r="BN14" s="624"/>
      <c r="BO14" s="660">
        <v>2.1</v>
      </c>
      <c r="BP14" s="660"/>
      <c r="BQ14" s="660"/>
      <c r="BR14" s="660"/>
      <c r="BS14" s="661" t="s">
        <v>121</v>
      </c>
      <c r="BT14" s="661"/>
      <c r="BU14" s="661"/>
      <c r="BV14" s="661"/>
      <c r="BW14" s="661"/>
      <c r="BX14" s="661"/>
      <c r="BY14" s="661"/>
      <c r="BZ14" s="661"/>
      <c r="CA14" s="661"/>
      <c r="CB14" s="699"/>
      <c r="CD14" s="619" t="s">
        <v>245</v>
      </c>
      <c r="CE14" s="620"/>
      <c r="CF14" s="620"/>
      <c r="CG14" s="620"/>
      <c r="CH14" s="620"/>
      <c r="CI14" s="620"/>
      <c r="CJ14" s="620"/>
      <c r="CK14" s="620"/>
      <c r="CL14" s="620"/>
      <c r="CM14" s="620"/>
      <c r="CN14" s="620"/>
      <c r="CO14" s="620"/>
      <c r="CP14" s="620"/>
      <c r="CQ14" s="621"/>
      <c r="CR14" s="622">
        <v>627442</v>
      </c>
      <c r="CS14" s="623"/>
      <c r="CT14" s="623"/>
      <c r="CU14" s="623"/>
      <c r="CV14" s="623"/>
      <c r="CW14" s="623"/>
      <c r="CX14" s="623"/>
      <c r="CY14" s="624"/>
      <c r="CZ14" s="660">
        <v>3.4</v>
      </c>
      <c r="DA14" s="660"/>
      <c r="DB14" s="660"/>
      <c r="DC14" s="660"/>
      <c r="DD14" s="628">
        <v>3248</v>
      </c>
      <c r="DE14" s="623"/>
      <c r="DF14" s="623"/>
      <c r="DG14" s="623"/>
      <c r="DH14" s="623"/>
      <c r="DI14" s="623"/>
      <c r="DJ14" s="623"/>
      <c r="DK14" s="623"/>
      <c r="DL14" s="623"/>
      <c r="DM14" s="623"/>
      <c r="DN14" s="623"/>
      <c r="DO14" s="623"/>
      <c r="DP14" s="624"/>
      <c r="DQ14" s="628">
        <v>617889</v>
      </c>
      <c r="DR14" s="623"/>
      <c r="DS14" s="623"/>
      <c r="DT14" s="623"/>
      <c r="DU14" s="623"/>
      <c r="DV14" s="623"/>
      <c r="DW14" s="623"/>
      <c r="DX14" s="623"/>
      <c r="DY14" s="623"/>
      <c r="DZ14" s="623"/>
      <c r="EA14" s="623"/>
      <c r="EB14" s="623"/>
      <c r="EC14" s="659"/>
    </row>
    <row r="15" spans="2:143" ht="11.25" customHeight="1" x14ac:dyDescent="0.15">
      <c r="B15" s="619" t="s">
        <v>246</v>
      </c>
      <c r="C15" s="620"/>
      <c r="D15" s="620"/>
      <c r="E15" s="620"/>
      <c r="F15" s="620"/>
      <c r="G15" s="620"/>
      <c r="H15" s="620"/>
      <c r="I15" s="620"/>
      <c r="J15" s="620"/>
      <c r="K15" s="620"/>
      <c r="L15" s="620"/>
      <c r="M15" s="620"/>
      <c r="N15" s="620"/>
      <c r="O15" s="620"/>
      <c r="P15" s="620"/>
      <c r="Q15" s="621"/>
      <c r="R15" s="622" t="s">
        <v>121</v>
      </c>
      <c r="S15" s="623"/>
      <c r="T15" s="623"/>
      <c r="U15" s="623"/>
      <c r="V15" s="623"/>
      <c r="W15" s="623"/>
      <c r="X15" s="623"/>
      <c r="Y15" s="624"/>
      <c r="Z15" s="660" t="s">
        <v>121</v>
      </c>
      <c r="AA15" s="660"/>
      <c r="AB15" s="660"/>
      <c r="AC15" s="660"/>
      <c r="AD15" s="661" t="s">
        <v>121</v>
      </c>
      <c r="AE15" s="661"/>
      <c r="AF15" s="661"/>
      <c r="AG15" s="661"/>
      <c r="AH15" s="661"/>
      <c r="AI15" s="661"/>
      <c r="AJ15" s="661"/>
      <c r="AK15" s="661"/>
      <c r="AL15" s="625" t="s">
        <v>121</v>
      </c>
      <c r="AM15" s="626"/>
      <c r="AN15" s="626"/>
      <c r="AO15" s="662"/>
      <c r="AP15" s="619" t="s">
        <v>247</v>
      </c>
      <c r="AQ15" s="620"/>
      <c r="AR15" s="620"/>
      <c r="AS15" s="620"/>
      <c r="AT15" s="620"/>
      <c r="AU15" s="620"/>
      <c r="AV15" s="620"/>
      <c r="AW15" s="620"/>
      <c r="AX15" s="620"/>
      <c r="AY15" s="620"/>
      <c r="AZ15" s="620"/>
      <c r="BA15" s="620"/>
      <c r="BB15" s="620"/>
      <c r="BC15" s="620"/>
      <c r="BD15" s="620"/>
      <c r="BE15" s="620"/>
      <c r="BF15" s="621"/>
      <c r="BG15" s="622">
        <v>313343</v>
      </c>
      <c r="BH15" s="623"/>
      <c r="BI15" s="623"/>
      <c r="BJ15" s="623"/>
      <c r="BK15" s="623"/>
      <c r="BL15" s="623"/>
      <c r="BM15" s="623"/>
      <c r="BN15" s="624"/>
      <c r="BO15" s="660">
        <v>4.7</v>
      </c>
      <c r="BP15" s="660"/>
      <c r="BQ15" s="660"/>
      <c r="BR15" s="660"/>
      <c r="BS15" s="661" t="s">
        <v>121</v>
      </c>
      <c r="BT15" s="661"/>
      <c r="BU15" s="661"/>
      <c r="BV15" s="661"/>
      <c r="BW15" s="661"/>
      <c r="BX15" s="661"/>
      <c r="BY15" s="661"/>
      <c r="BZ15" s="661"/>
      <c r="CA15" s="661"/>
      <c r="CB15" s="699"/>
      <c r="CD15" s="619" t="s">
        <v>248</v>
      </c>
      <c r="CE15" s="620"/>
      <c r="CF15" s="620"/>
      <c r="CG15" s="620"/>
      <c r="CH15" s="620"/>
      <c r="CI15" s="620"/>
      <c r="CJ15" s="620"/>
      <c r="CK15" s="620"/>
      <c r="CL15" s="620"/>
      <c r="CM15" s="620"/>
      <c r="CN15" s="620"/>
      <c r="CO15" s="620"/>
      <c r="CP15" s="620"/>
      <c r="CQ15" s="621"/>
      <c r="CR15" s="622">
        <v>2344805</v>
      </c>
      <c r="CS15" s="623"/>
      <c r="CT15" s="623"/>
      <c r="CU15" s="623"/>
      <c r="CV15" s="623"/>
      <c r="CW15" s="623"/>
      <c r="CX15" s="623"/>
      <c r="CY15" s="624"/>
      <c r="CZ15" s="660">
        <v>12.6</v>
      </c>
      <c r="DA15" s="660"/>
      <c r="DB15" s="660"/>
      <c r="DC15" s="660"/>
      <c r="DD15" s="628">
        <v>202472</v>
      </c>
      <c r="DE15" s="623"/>
      <c r="DF15" s="623"/>
      <c r="DG15" s="623"/>
      <c r="DH15" s="623"/>
      <c r="DI15" s="623"/>
      <c r="DJ15" s="623"/>
      <c r="DK15" s="623"/>
      <c r="DL15" s="623"/>
      <c r="DM15" s="623"/>
      <c r="DN15" s="623"/>
      <c r="DO15" s="623"/>
      <c r="DP15" s="624"/>
      <c r="DQ15" s="628">
        <v>1967116</v>
      </c>
      <c r="DR15" s="623"/>
      <c r="DS15" s="623"/>
      <c r="DT15" s="623"/>
      <c r="DU15" s="623"/>
      <c r="DV15" s="623"/>
      <c r="DW15" s="623"/>
      <c r="DX15" s="623"/>
      <c r="DY15" s="623"/>
      <c r="DZ15" s="623"/>
      <c r="EA15" s="623"/>
      <c r="EB15" s="623"/>
      <c r="EC15" s="659"/>
    </row>
    <row r="16" spans="2:143" ht="11.25" customHeight="1" x14ac:dyDescent="0.15">
      <c r="B16" s="619" t="s">
        <v>249</v>
      </c>
      <c r="C16" s="620"/>
      <c r="D16" s="620"/>
      <c r="E16" s="620"/>
      <c r="F16" s="620"/>
      <c r="G16" s="620"/>
      <c r="H16" s="620"/>
      <c r="I16" s="620"/>
      <c r="J16" s="620"/>
      <c r="K16" s="620"/>
      <c r="L16" s="620"/>
      <c r="M16" s="620"/>
      <c r="N16" s="620"/>
      <c r="O16" s="620"/>
      <c r="P16" s="620"/>
      <c r="Q16" s="621"/>
      <c r="R16" s="622">
        <v>17482</v>
      </c>
      <c r="S16" s="623"/>
      <c r="T16" s="623"/>
      <c r="U16" s="623"/>
      <c r="V16" s="623"/>
      <c r="W16" s="623"/>
      <c r="X16" s="623"/>
      <c r="Y16" s="624"/>
      <c r="Z16" s="660">
        <v>0.1</v>
      </c>
      <c r="AA16" s="660"/>
      <c r="AB16" s="660"/>
      <c r="AC16" s="660"/>
      <c r="AD16" s="661">
        <v>17482</v>
      </c>
      <c r="AE16" s="661"/>
      <c r="AF16" s="661"/>
      <c r="AG16" s="661"/>
      <c r="AH16" s="661"/>
      <c r="AI16" s="661"/>
      <c r="AJ16" s="661"/>
      <c r="AK16" s="661"/>
      <c r="AL16" s="625">
        <v>0.2</v>
      </c>
      <c r="AM16" s="626"/>
      <c r="AN16" s="626"/>
      <c r="AO16" s="662"/>
      <c r="AP16" s="619" t="s">
        <v>250</v>
      </c>
      <c r="AQ16" s="620"/>
      <c r="AR16" s="620"/>
      <c r="AS16" s="620"/>
      <c r="AT16" s="620"/>
      <c r="AU16" s="620"/>
      <c r="AV16" s="620"/>
      <c r="AW16" s="620"/>
      <c r="AX16" s="620"/>
      <c r="AY16" s="620"/>
      <c r="AZ16" s="620"/>
      <c r="BA16" s="620"/>
      <c r="BB16" s="620"/>
      <c r="BC16" s="620"/>
      <c r="BD16" s="620"/>
      <c r="BE16" s="620"/>
      <c r="BF16" s="621"/>
      <c r="BG16" s="622" t="s">
        <v>121</v>
      </c>
      <c r="BH16" s="623"/>
      <c r="BI16" s="623"/>
      <c r="BJ16" s="623"/>
      <c r="BK16" s="623"/>
      <c r="BL16" s="623"/>
      <c r="BM16" s="623"/>
      <c r="BN16" s="624"/>
      <c r="BO16" s="660" t="s">
        <v>121</v>
      </c>
      <c r="BP16" s="660"/>
      <c r="BQ16" s="660"/>
      <c r="BR16" s="660"/>
      <c r="BS16" s="661" t="s">
        <v>121</v>
      </c>
      <c r="BT16" s="661"/>
      <c r="BU16" s="661"/>
      <c r="BV16" s="661"/>
      <c r="BW16" s="661"/>
      <c r="BX16" s="661"/>
      <c r="BY16" s="661"/>
      <c r="BZ16" s="661"/>
      <c r="CA16" s="661"/>
      <c r="CB16" s="699"/>
      <c r="CD16" s="619" t="s">
        <v>251</v>
      </c>
      <c r="CE16" s="620"/>
      <c r="CF16" s="620"/>
      <c r="CG16" s="620"/>
      <c r="CH16" s="620"/>
      <c r="CI16" s="620"/>
      <c r="CJ16" s="620"/>
      <c r="CK16" s="620"/>
      <c r="CL16" s="620"/>
      <c r="CM16" s="620"/>
      <c r="CN16" s="620"/>
      <c r="CO16" s="620"/>
      <c r="CP16" s="620"/>
      <c r="CQ16" s="621"/>
      <c r="CR16" s="622">
        <v>134953</v>
      </c>
      <c r="CS16" s="623"/>
      <c r="CT16" s="623"/>
      <c r="CU16" s="623"/>
      <c r="CV16" s="623"/>
      <c r="CW16" s="623"/>
      <c r="CX16" s="623"/>
      <c r="CY16" s="624"/>
      <c r="CZ16" s="660">
        <v>0.7</v>
      </c>
      <c r="DA16" s="660"/>
      <c r="DB16" s="660"/>
      <c r="DC16" s="660"/>
      <c r="DD16" s="628" t="s">
        <v>121</v>
      </c>
      <c r="DE16" s="623"/>
      <c r="DF16" s="623"/>
      <c r="DG16" s="623"/>
      <c r="DH16" s="623"/>
      <c r="DI16" s="623"/>
      <c r="DJ16" s="623"/>
      <c r="DK16" s="623"/>
      <c r="DL16" s="623"/>
      <c r="DM16" s="623"/>
      <c r="DN16" s="623"/>
      <c r="DO16" s="623"/>
      <c r="DP16" s="624"/>
      <c r="DQ16" s="628">
        <v>24835</v>
      </c>
      <c r="DR16" s="623"/>
      <c r="DS16" s="623"/>
      <c r="DT16" s="623"/>
      <c r="DU16" s="623"/>
      <c r="DV16" s="623"/>
      <c r="DW16" s="623"/>
      <c r="DX16" s="623"/>
      <c r="DY16" s="623"/>
      <c r="DZ16" s="623"/>
      <c r="EA16" s="623"/>
      <c r="EB16" s="623"/>
      <c r="EC16" s="659"/>
    </row>
    <row r="17" spans="2:133" ht="11.25" customHeight="1" x14ac:dyDescent="0.15">
      <c r="B17" s="619" t="s">
        <v>252</v>
      </c>
      <c r="C17" s="620"/>
      <c r="D17" s="620"/>
      <c r="E17" s="620"/>
      <c r="F17" s="620"/>
      <c r="G17" s="620"/>
      <c r="H17" s="620"/>
      <c r="I17" s="620"/>
      <c r="J17" s="620"/>
      <c r="K17" s="620"/>
      <c r="L17" s="620"/>
      <c r="M17" s="620"/>
      <c r="N17" s="620"/>
      <c r="O17" s="620"/>
      <c r="P17" s="620"/>
      <c r="Q17" s="621"/>
      <c r="R17" s="622">
        <v>79572</v>
      </c>
      <c r="S17" s="623"/>
      <c r="T17" s="623"/>
      <c r="U17" s="623"/>
      <c r="V17" s="623"/>
      <c r="W17" s="623"/>
      <c r="X17" s="623"/>
      <c r="Y17" s="624"/>
      <c r="Z17" s="660">
        <v>0.4</v>
      </c>
      <c r="AA17" s="660"/>
      <c r="AB17" s="660"/>
      <c r="AC17" s="660"/>
      <c r="AD17" s="661">
        <v>79572</v>
      </c>
      <c r="AE17" s="661"/>
      <c r="AF17" s="661"/>
      <c r="AG17" s="661"/>
      <c r="AH17" s="661"/>
      <c r="AI17" s="661"/>
      <c r="AJ17" s="661"/>
      <c r="AK17" s="661"/>
      <c r="AL17" s="625">
        <v>0.8</v>
      </c>
      <c r="AM17" s="626"/>
      <c r="AN17" s="626"/>
      <c r="AO17" s="662"/>
      <c r="AP17" s="619" t="s">
        <v>253</v>
      </c>
      <c r="AQ17" s="620"/>
      <c r="AR17" s="620"/>
      <c r="AS17" s="620"/>
      <c r="AT17" s="620"/>
      <c r="AU17" s="620"/>
      <c r="AV17" s="620"/>
      <c r="AW17" s="620"/>
      <c r="AX17" s="620"/>
      <c r="AY17" s="620"/>
      <c r="AZ17" s="620"/>
      <c r="BA17" s="620"/>
      <c r="BB17" s="620"/>
      <c r="BC17" s="620"/>
      <c r="BD17" s="620"/>
      <c r="BE17" s="620"/>
      <c r="BF17" s="621"/>
      <c r="BG17" s="622" t="s">
        <v>121</v>
      </c>
      <c r="BH17" s="623"/>
      <c r="BI17" s="623"/>
      <c r="BJ17" s="623"/>
      <c r="BK17" s="623"/>
      <c r="BL17" s="623"/>
      <c r="BM17" s="623"/>
      <c r="BN17" s="624"/>
      <c r="BO17" s="660" t="s">
        <v>121</v>
      </c>
      <c r="BP17" s="660"/>
      <c r="BQ17" s="660"/>
      <c r="BR17" s="660"/>
      <c r="BS17" s="661" t="s">
        <v>121</v>
      </c>
      <c r="BT17" s="661"/>
      <c r="BU17" s="661"/>
      <c r="BV17" s="661"/>
      <c r="BW17" s="661"/>
      <c r="BX17" s="661"/>
      <c r="BY17" s="661"/>
      <c r="BZ17" s="661"/>
      <c r="CA17" s="661"/>
      <c r="CB17" s="699"/>
      <c r="CD17" s="619" t="s">
        <v>254</v>
      </c>
      <c r="CE17" s="620"/>
      <c r="CF17" s="620"/>
      <c r="CG17" s="620"/>
      <c r="CH17" s="620"/>
      <c r="CI17" s="620"/>
      <c r="CJ17" s="620"/>
      <c r="CK17" s="620"/>
      <c r="CL17" s="620"/>
      <c r="CM17" s="620"/>
      <c r="CN17" s="620"/>
      <c r="CO17" s="620"/>
      <c r="CP17" s="620"/>
      <c r="CQ17" s="621"/>
      <c r="CR17" s="622">
        <v>620190</v>
      </c>
      <c r="CS17" s="623"/>
      <c r="CT17" s="623"/>
      <c r="CU17" s="623"/>
      <c r="CV17" s="623"/>
      <c r="CW17" s="623"/>
      <c r="CX17" s="623"/>
      <c r="CY17" s="624"/>
      <c r="CZ17" s="660">
        <v>3.3</v>
      </c>
      <c r="DA17" s="660"/>
      <c r="DB17" s="660"/>
      <c r="DC17" s="660"/>
      <c r="DD17" s="628" t="s">
        <v>121</v>
      </c>
      <c r="DE17" s="623"/>
      <c r="DF17" s="623"/>
      <c r="DG17" s="623"/>
      <c r="DH17" s="623"/>
      <c r="DI17" s="623"/>
      <c r="DJ17" s="623"/>
      <c r="DK17" s="623"/>
      <c r="DL17" s="623"/>
      <c r="DM17" s="623"/>
      <c r="DN17" s="623"/>
      <c r="DO17" s="623"/>
      <c r="DP17" s="624"/>
      <c r="DQ17" s="628">
        <v>602569</v>
      </c>
      <c r="DR17" s="623"/>
      <c r="DS17" s="623"/>
      <c r="DT17" s="623"/>
      <c r="DU17" s="623"/>
      <c r="DV17" s="623"/>
      <c r="DW17" s="623"/>
      <c r="DX17" s="623"/>
      <c r="DY17" s="623"/>
      <c r="DZ17" s="623"/>
      <c r="EA17" s="623"/>
      <c r="EB17" s="623"/>
      <c r="EC17" s="659"/>
    </row>
    <row r="18" spans="2:133" ht="11.25" customHeight="1" x14ac:dyDescent="0.15">
      <c r="B18" s="619" t="s">
        <v>255</v>
      </c>
      <c r="C18" s="620"/>
      <c r="D18" s="620"/>
      <c r="E18" s="620"/>
      <c r="F18" s="620"/>
      <c r="G18" s="620"/>
      <c r="H18" s="620"/>
      <c r="I18" s="620"/>
      <c r="J18" s="620"/>
      <c r="K18" s="620"/>
      <c r="L18" s="620"/>
      <c r="M18" s="620"/>
      <c r="N18" s="620"/>
      <c r="O18" s="620"/>
      <c r="P18" s="620"/>
      <c r="Q18" s="621"/>
      <c r="R18" s="622">
        <v>89682</v>
      </c>
      <c r="S18" s="623"/>
      <c r="T18" s="623"/>
      <c r="U18" s="623"/>
      <c r="V18" s="623"/>
      <c r="W18" s="623"/>
      <c r="X18" s="623"/>
      <c r="Y18" s="624"/>
      <c r="Z18" s="660">
        <v>0.4</v>
      </c>
      <c r="AA18" s="660"/>
      <c r="AB18" s="660"/>
      <c r="AC18" s="660"/>
      <c r="AD18" s="661">
        <v>89682</v>
      </c>
      <c r="AE18" s="661"/>
      <c r="AF18" s="661"/>
      <c r="AG18" s="661"/>
      <c r="AH18" s="661"/>
      <c r="AI18" s="661"/>
      <c r="AJ18" s="661"/>
      <c r="AK18" s="661"/>
      <c r="AL18" s="625">
        <v>0.9</v>
      </c>
      <c r="AM18" s="626"/>
      <c r="AN18" s="626"/>
      <c r="AO18" s="662"/>
      <c r="AP18" s="619" t="s">
        <v>256</v>
      </c>
      <c r="AQ18" s="620"/>
      <c r="AR18" s="620"/>
      <c r="AS18" s="620"/>
      <c r="AT18" s="620"/>
      <c r="AU18" s="620"/>
      <c r="AV18" s="620"/>
      <c r="AW18" s="620"/>
      <c r="AX18" s="620"/>
      <c r="AY18" s="620"/>
      <c r="AZ18" s="620"/>
      <c r="BA18" s="620"/>
      <c r="BB18" s="620"/>
      <c r="BC18" s="620"/>
      <c r="BD18" s="620"/>
      <c r="BE18" s="620"/>
      <c r="BF18" s="621"/>
      <c r="BG18" s="622" t="s">
        <v>121</v>
      </c>
      <c r="BH18" s="623"/>
      <c r="BI18" s="623"/>
      <c r="BJ18" s="623"/>
      <c r="BK18" s="623"/>
      <c r="BL18" s="623"/>
      <c r="BM18" s="623"/>
      <c r="BN18" s="624"/>
      <c r="BO18" s="660" t="s">
        <v>121</v>
      </c>
      <c r="BP18" s="660"/>
      <c r="BQ18" s="660"/>
      <c r="BR18" s="660"/>
      <c r="BS18" s="661" t="s">
        <v>121</v>
      </c>
      <c r="BT18" s="661"/>
      <c r="BU18" s="661"/>
      <c r="BV18" s="661"/>
      <c r="BW18" s="661"/>
      <c r="BX18" s="661"/>
      <c r="BY18" s="661"/>
      <c r="BZ18" s="661"/>
      <c r="CA18" s="661"/>
      <c r="CB18" s="699"/>
      <c r="CD18" s="619" t="s">
        <v>257</v>
      </c>
      <c r="CE18" s="620"/>
      <c r="CF18" s="620"/>
      <c r="CG18" s="620"/>
      <c r="CH18" s="620"/>
      <c r="CI18" s="620"/>
      <c r="CJ18" s="620"/>
      <c r="CK18" s="620"/>
      <c r="CL18" s="620"/>
      <c r="CM18" s="620"/>
      <c r="CN18" s="620"/>
      <c r="CO18" s="620"/>
      <c r="CP18" s="620"/>
      <c r="CQ18" s="621"/>
      <c r="CR18" s="622" t="s">
        <v>121</v>
      </c>
      <c r="CS18" s="623"/>
      <c r="CT18" s="623"/>
      <c r="CU18" s="623"/>
      <c r="CV18" s="623"/>
      <c r="CW18" s="623"/>
      <c r="CX18" s="623"/>
      <c r="CY18" s="624"/>
      <c r="CZ18" s="660" t="s">
        <v>121</v>
      </c>
      <c r="DA18" s="660"/>
      <c r="DB18" s="660"/>
      <c r="DC18" s="660"/>
      <c r="DD18" s="628" t="s">
        <v>121</v>
      </c>
      <c r="DE18" s="623"/>
      <c r="DF18" s="623"/>
      <c r="DG18" s="623"/>
      <c r="DH18" s="623"/>
      <c r="DI18" s="623"/>
      <c r="DJ18" s="623"/>
      <c r="DK18" s="623"/>
      <c r="DL18" s="623"/>
      <c r="DM18" s="623"/>
      <c r="DN18" s="623"/>
      <c r="DO18" s="623"/>
      <c r="DP18" s="624"/>
      <c r="DQ18" s="628" t="s">
        <v>121</v>
      </c>
      <c r="DR18" s="623"/>
      <c r="DS18" s="623"/>
      <c r="DT18" s="623"/>
      <c r="DU18" s="623"/>
      <c r="DV18" s="623"/>
      <c r="DW18" s="623"/>
      <c r="DX18" s="623"/>
      <c r="DY18" s="623"/>
      <c r="DZ18" s="623"/>
      <c r="EA18" s="623"/>
      <c r="EB18" s="623"/>
      <c r="EC18" s="659"/>
    </row>
    <row r="19" spans="2:133" ht="11.25" customHeight="1" x14ac:dyDescent="0.15">
      <c r="B19" s="619" t="s">
        <v>258</v>
      </c>
      <c r="C19" s="620"/>
      <c r="D19" s="620"/>
      <c r="E19" s="620"/>
      <c r="F19" s="620"/>
      <c r="G19" s="620"/>
      <c r="H19" s="620"/>
      <c r="I19" s="620"/>
      <c r="J19" s="620"/>
      <c r="K19" s="620"/>
      <c r="L19" s="620"/>
      <c r="M19" s="620"/>
      <c r="N19" s="620"/>
      <c r="O19" s="620"/>
      <c r="P19" s="620"/>
      <c r="Q19" s="621"/>
      <c r="R19" s="622">
        <v>89572</v>
      </c>
      <c r="S19" s="623"/>
      <c r="T19" s="623"/>
      <c r="U19" s="623"/>
      <c r="V19" s="623"/>
      <c r="W19" s="623"/>
      <c r="X19" s="623"/>
      <c r="Y19" s="624"/>
      <c r="Z19" s="660">
        <v>0.4</v>
      </c>
      <c r="AA19" s="660"/>
      <c r="AB19" s="660"/>
      <c r="AC19" s="660"/>
      <c r="AD19" s="661">
        <v>89572</v>
      </c>
      <c r="AE19" s="661"/>
      <c r="AF19" s="661"/>
      <c r="AG19" s="661"/>
      <c r="AH19" s="661"/>
      <c r="AI19" s="661"/>
      <c r="AJ19" s="661"/>
      <c r="AK19" s="661"/>
      <c r="AL19" s="625">
        <v>0.9</v>
      </c>
      <c r="AM19" s="626"/>
      <c r="AN19" s="626"/>
      <c r="AO19" s="662"/>
      <c r="AP19" s="619" t="s">
        <v>259</v>
      </c>
      <c r="AQ19" s="620"/>
      <c r="AR19" s="620"/>
      <c r="AS19" s="620"/>
      <c r="AT19" s="620"/>
      <c r="AU19" s="620"/>
      <c r="AV19" s="620"/>
      <c r="AW19" s="620"/>
      <c r="AX19" s="620"/>
      <c r="AY19" s="620"/>
      <c r="AZ19" s="620"/>
      <c r="BA19" s="620"/>
      <c r="BB19" s="620"/>
      <c r="BC19" s="620"/>
      <c r="BD19" s="620"/>
      <c r="BE19" s="620"/>
      <c r="BF19" s="621"/>
      <c r="BG19" s="622">
        <v>7690</v>
      </c>
      <c r="BH19" s="623"/>
      <c r="BI19" s="623"/>
      <c r="BJ19" s="623"/>
      <c r="BK19" s="623"/>
      <c r="BL19" s="623"/>
      <c r="BM19" s="623"/>
      <c r="BN19" s="624"/>
      <c r="BO19" s="660">
        <v>0.1</v>
      </c>
      <c r="BP19" s="660"/>
      <c r="BQ19" s="660"/>
      <c r="BR19" s="660"/>
      <c r="BS19" s="661" t="s">
        <v>121</v>
      </c>
      <c r="BT19" s="661"/>
      <c r="BU19" s="661"/>
      <c r="BV19" s="661"/>
      <c r="BW19" s="661"/>
      <c r="BX19" s="661"/>
      <c r="BY19" s="661"/>
      <c r="BZ19" s="661"/>
      <c r="CA19" s="661"/>
      <c r="CB19" s="699"/>
      <c r="CD19" s="619" t="s">
        <v>260</v>
      </c>
      <c r="CE19" s="620"/>
      <c r="CF19" s="620"/>
      <c r="CG19" s="620"/>
      <c r="CH19" s="620"/>
      <c r="CI19" s="620"/>
      <c r="CJ19" s="620"/>
      <c r="CK19" s="620"/>
      <c r="CL19" s="620"/>
      <c r="CM19" s="620"/>
      <c r="CN19" s="620"/>
      <c r="CO19" s="620"/>
      <c r="CP19" s="620"/>
      <c r="CQ19" s="621"/>
      <c r="CR19" s="622" t="s">
        <v>121</v>
      </c>
      <c r="CS19" s="623"/>
      <c r="CT19" s="623"/>
      <c r="CU19" s="623"/>
      <c r="CV19" s="623"/>
      <c r="CW19" s="623"/>
      <c r="CX19" s="623"/>
      <c r="CY19" s="624"/>
      <c r="CZ19" s="660" t="s">
        <v>121</v>
      </c>
      <c r="DA19" s="660"/>
      <c r="DB19" s="660"/>
      <c r="DC19" s="660"/>
      <c r="DD19" s="628" t="s">
        <v>121</v>
      </c>
      <c r="DE19" s="623"/>
      <c r="DF19" s="623"/>
      <c r="DG19" s="623"/>
      <c r="DH19" s="623"/>
      <c r="DI19" s="623"/>
      <c r="DJ19" s="623"/>
      <c r="DK19" s="623"/>
      <c r="DL19" s="623"/>
      <c r="DM19" s="623"/>
      <c r="DN19" s="623"/>
      <c r="DO19" s="623"/>
      <c r="DP19" s="624"/>
      <c r="DQ19" s="628" t="s">
        <v>121</v>
      </c>
      <c r="DR19" s="623"/>
      <c r="DS19" s="623"/>
      <c r="DT19" s="623"/>
      <c r="DU19" s="623"/>
      <c r="DV19" s="623"/>
      <c r="DW19" s="623"/>
      <c r="DX19" s="623"/>
      <c r="DY19" s="623"/>
      <c r="DZ19" s="623"/>
      <c r="EA19" s="623"/>
      <c r="EB19" s="623"/>
      <c r="EC19" s="659"/>
    </row>
    <row r="20" spans="2:133" ht="11.25" customHeight="1" x14ac:dyDescent="0.15">
      <c r="B20" s="689" t="s">
        <v>261</v>
      </c>
      <c r="C20" s="690"/>
      <c r="D20" s="690"/>
      <c r="E20" s="690"/>
      <c r="F20" s="690"/>
      <c r="G20" s="690"/>
      <c r="H20" s="690"/>
      <c r="I20" s="690"/>
      <c r="J20" s="690"/>
      <c r="K20" s="690"/>
      <c r="L20" s="690"/>
      <c r="M20" s="690"/>
      <c r="N20" s="690"/>
      <c r="O20" s="690"/>
      <c r="P20" s="690"/>
      <c r="Q20" s="691"/>
      <c r="R20" s="622">
        <v>110</v>
      </c>
      <c r="S20" s="623"/>
      <c r="T20" s="623"/>
      <c r="U20" s="623"/>
      <c r="V20" s="623"/>
      <c r="W20" s="623"/>
      <c r="X20" s="623"/>
      <c r="Y20" s="624"/>
      <c r="Z20" s="660">
        <v>0</v>
      </c>
      <c r="AA20" s="660"/>
      <c r="AB20" s="660"/>
      <c r="AC20" s="660"/>
      <c r="AD20" s="661">
        <v>110</v>
      </c>
      <c r="AE20" s="661"/>
      <c r="AF20" s="661"/>
      <c r="AG20" s="661"/>
      <c r="AH20" s="661"/>
      <c r="AI20" s="661"/>
      <c r="AJ20" s="661"/>
      <c r="AK20" s="661"/>
      <c r="AL20" s="625">
        <v>0</v>
      </c>
      <c r="AM20" s="626"/>
      <c r="AN20" s="626"/>
      <c r="AO20" s="662"/>
      <c r="AP20" s="619" t="s">
        <v>262</v>
      </c>
      <c r="AQ20" s="620"/>
      <c r="AR20" s="620"/>
      <c r="AS20" s="620"/>
      <c r="AT20" s="620"/>
      <c r="AU20" s="620"/>
      <c r="AV20" s="620"/>
      <c r="AW20" s="620"/>
      <c r="AX20" s="620"/>
      <c r="AY20" s="620"/>
      <c r="AZ20" s="620"/>
      <c r="BA20" s="620"/>
      <c r="BB20" s="620"/>
      <c r="BC20" s="620"/>
      <c r="BD20" s="620"/>
      <c r="BE20" s="620"/>
      <c r="BF20" s="621"/>
      <c r="BG20" s="622">
        <v>7690</v>
      </c>
      <c r="BH20" s="623"/>
      <c r="BI20" s="623"/>
      <c r="BJ20" s="623"/>
      <c r="BK20" s="623"/>
      <c r="BL20" s="623"/>
      <c r="BM20" s="623"/>
      <c r="BN20" s="624"/>
      <c r="BO20" s="660">
        <v>0.1</v>
      </c>
      <c r="BP20" s="660"/>
      <c r="BQ20" s="660"/>
      <c r="BR20" s="660"/>
      <c r="BS20" s="661" t="s">
        <v>121</v>
      </c>
      <c r="BT20" s="661"/>
      <c r="BU20" s="661"/>
      <c r="BV20" s="661"/>
      <c r="BW20" s="661"/>
      <c r="BX20" s="661"/>
      <c r="BY20" s="661"/>
      <c r="BZ20" s="661"/>
      <c r="CA20" s="661"/>
      <c r="CB20" s="699"/>
      <c r="CD20" s="619" t="s">
        <v>263</v>
      </c>
      <c r="CE20" s="620"/>
      <c r="CF20" s="620"/>
      <c r="CG20" s="620"/>
      <c r="CH20" s="620"/>
      <c r="CI20" s="620"/>
      <c r="CJ20" s="620"/>
      <c r="CK20" s="620"/>
      <c r="CL20" s="620"/>
      <c r="CM20" s="620"/>
      <c r="CN20" s="620"/>
      <c r="CO20" s="620"/>
      <c r="CP20" s="620"/>
      <c r="CQ20" s="621"/>
      <c r="CR20" s="622">
        <v>18642082</v>
      </c>
      <c r="CS20" s="623"/>
      <c r="CT20" s="623"/>
      <c r="CU20" s="623"/>
      <c r="CV20" s="623"/>
      <c r="CW20" s="623"/>
      <c r="CX20" s="623"/>
      <c r="CY20" s="624"/>
      <c r="CZ20" s="660">
        <v>100</v>
      </c>
      <c r="DA20" s="660"/>
      <c r="DB20" s="660"/>
      <c r="DC20" s="660"/>
      <c r="DD20" s="628">
        <v>2644934</v>
      </c>
      <c r="DE20" s="623"/>
      <c r="DF20" s="623"/>
      <c r="DG20" s="623"/>
      <c r="DH20" s="623"/>
      <c r="DI20" s="623"/>
      <c r="DJ20" s="623"/>
      <c r="DK20" s="623"/>
      <c r="DL20" s="623"/>
      <c r="DM20" s="623"/>
      <c r="DN20" s="623"/>
      <c r="DO20" s="623"/>
      <c r="DP20" s="624"/>
      <c r="DQ20" s="628">
        <v>12236774</v>
      </c>
      <c r="DR20" s="623"/>
      <c r="DS20" s="623"/>
      <c r="DT20" s="623"/>
      <c r="DU20" s="623"/>
      <c r="DV20" s="623"/>
      <c r="DW20" s="623"/>
      <c r="DX20" s="623"/>
      <c r="DY20" s="623"/>
      <c r="DZ20" s="623"/>
      <c r="EA20" s="623"/>
      <c r="EB20" s="623"/>
      <c r="EC20" s="659"/>
    </row>
    <row r="21" spans="2:133" ht="11.25" customHeight="1" x14ac:dyDescent="0.15">
      <c r="B21" s="619" t="s">
        <v>264</v>
      </c>
      <c r="C21" s="620"/>
      <c r="D21" s="620"/>
      <c r="E21" s="620"/>
      <c r="F21" s="620"/>
      <c r="G21" s="620"/>
      <c r="H21" s="620"/>
      <c r="I21" s="620"/>
      <c r="J21" s="620"/>
      <c r="K21" s="620"/>
      <c r="L21" s="620"/>
      <c r="M21" s="620"/>
      <c r="N21" s="620"/>
      <c r="O21" s="620"/>
      <c r="P21" s="620"/>
      <c r="Q21" s="621"/>
      <c r="R21" s="622">
        <v>2395611</v>
      </c>
      <c r="S21" s="623"/>
      <c r="T21" s="623"/>
      <c r="U21" s="623"/>
      <c r="V21" s="623"/>
      <c r="W21" s="623"/>
      <c r="X21" s="623"/>
      <c r="Y21" s="624"/>
      <c r="Z21" s="660">
        <v>11.4</v>
      </c>
      <c r="AA21" s="660"/>
      <c r="AB21" s="660"/>
      <c r="AC21" s="660"/>
      <c r="AD21" s="661">
        <v>1996279</v>
      </c>
      <c r="AE21" s="661"/>
      <c r="AF21" s="661"/>
      <c r="AG21" s="661"/>
      <c r="AH21" s="661"/>
      <c r="AI21" s="661"/>
      <c r="AJ21" s="661"/>
      <c r="AK21" s="661"/>
      <c r="AL21" s="625">
        <v>19.399999999999999</v>
      </c>
      <c r="AM21" s="626"/>
      <c r="AN21" s="626"/>
      <c r="AO21" s="662"/>
      <c r="AP21" s="619" t="s">
        <v>265</v>
      </c>
      <c r="AQ21" s="700"/>
      <c r="AR21" s="700"/>
      <c r="AS21" s="700"/>
      <c r="AT21" s="700"/>
      <c r="AU21" s="700"/>
      <c r="AV21" s="700"/>
      <c r="AW21" s="700"/>
      <c r="AX21" s="700"/>
      <c r="AY21" s="700"/>
      <c r="AZ21" s="700"/>
      <c r="BA21" s="700"/>
      <c r="BB21" s="700"/>
      <c r="BC21" s="700"/>
      <c r="BD21" s="700"/>
      <c r="BE21" s="700"/>
      <c r="BF21" s="701"/>
      <c r="BG21" s="622">
        <v>7690</v>
      </c>
      <c r="BH21" s="623"/>
      <c r="BI21" s="623"/>
      <c r="BJ21" s="623"/>
      <c r="BK21" s="623"/>
      <c r="BL21" s="623"/>
      <c r="BM21" s="623"/>
      <c r="BN21" s="624"/>
      <c r="BO21" s="660">
        <v>0.1</v>
      </c>
      <c r="BP21" s="660"/>
      <c r="BQ21" s="660"/>
      <c r="BR21" s="660"/>
      <c r="BS21" s="661" t="s">
        <v>121</v>
      </c>
      <c r="BT21" s="661"/>
      <c r="BU21" s="661"/>
      <c r="BV21" s="661"/>
      <c r="BW21" s="661"/>
      <c r="BX21" s="661"/>
      <c r="BY21" s="661"/>
      <c r="BZ21" s="661"/>
      <c r="CA21" s="661"/>
      <c r="CB21" s="699"/>
      <c r="CD21" s="603"/>
      <c r="CE21" s="604"/>
      <c r="CF21" s="604"/>
      <c r="CG21" s="604"/>
      <c r="CH21" s="604"/>
      <c r="CI21" s="604"/>
      <c r="CJ21" s="604"/>
      <c r="CK21" s="604"/>
      <c r="CL21" s="604"/>
      <c r="CM21" s="604"/>
      <c r="CN21" s="604"/>
      <c r="CO21" s="604"/>
      <c r="CP21" s="604"/>
      <c r="CQ21" s="605"/>
      <c r="CR21" s="707"/>
      <c r="CS21" s="708"/>
      <c r="CT21" s="708"/>
      <c r="CU21" s="708"/>
      <c r="CV21" s="708"/>
      <c r="CW21" s="708"/>
      <c r="CX21" s="708"/>
      <c r="CY21" s="709"/>
      <c r="CZ21" s="710"/>
      <c r="DA21" s="710"/>
      <c r="DB21" s="710"/>
      <c r="DC21" s="710"/>
      <c r="DD21" s="711"/>
      <c r="DE21" s="708"/>
      <c r="DF21" s="708"/>
      <c r="DG21" s="708"/>
      <c r="DH21" s="708"/>
      <c r="DI21" s="708"/>
      <c r="DJ21" s="708"/>
      <c r="DK21" s="708"/>
      <c r="DL21" s="708"/>
      <c r="DM21" s="708"/>
      <c r="DN21" s="708"/>
      <c r="DO21" s="708"/>
      <c r="DP21" s="709"/>
      <c r="DQ21" s="711"/>
      <c r="DR21" s="708"/>
      <c r="DS21" s="708"/>
      <c r="DT21" s="708"/>
      <c r="DU21" s="708"/>
      <c r="DV21" s="708"/>
      <c r="DW21" s="708"/>
      <c r="DX21" s="708"/>
      <c r="DY21" s="708"/>
      <c r="DZ21" s="708"/>
      <c r="EA21" s="708"/>
      <c r="EB21" s="708"/>
      <c r="EC21" s="715"/>
    </row>
    <row r="22" spans="2:133" ht="11.25" customHeight="1" x14ac:dyDescent="0.15">
      <c r="B22" s="619" t="s">
        <v>266</v>
      </c>
      <c r="C22" s="620"/>
      <c r="D22" s="620"/>
      <c r="E22" s="620"/>
      <c r="F22" s="620"/>
      <c r="G22" s="620"/>
      <c r="H22" s="620"/>
      <c r="I22" s="620"/>
      <c r="J22" s="620"/>
      <c r="K22" s="620"/>
      <c r="L22" s="620"/>
      <c r="M22" s="620"/>
      <c r="N22" s="620"/>
      <c r="O22" s="620"/>
      <c r="P22" s="620"/>
      <c r="Q22" s="621"/>
      <c r="R22" s="622">
        <v>1996279</v>
      </c>
      <c r="S22" s="623"/>
      <c r="T22" s="623"/>
      <c r="U22" s="623"/>
      <c r="V22" s="623"/>
      <c r="W22" s="623"/>
      <c r="X22" s="623"/>
      <c r="Y22" s="624"/>
      <c r="Z22" s="660">
        <v>9.5</v>
      </c>
      <c r="AA22" s="660"/>
      <c r="AB22" s="660"/>
      <c r="AC22" s="660"/>
      <c r="AD22" s="661">
        <v>1996279</v>
      </c>
      <c r="AE22" s="661"/>
      <c r="AF22" s="661"/>
      <c r="AG22" s="661"/>
      <c r="AH22" s="661"/>
      <c r="AI22" s="661"/>
      <c r="AJ22" s="661"/>
      <c r="AK22" s="661"/>
      <c r="AL22" s="625">
        <v>19.399999999999999</v>
      </c>
      <c r="AM22" s="626"/>
      <c r="AN22" s="626"/>
      <c r="AO22" s="662"/>
      <c r="AP22" s="619" t="s">
        <v>267</v>
      </c>
      <c r="AQ22" s="700"/>
      <c r="AR22" s="700"/>
      <c r="AS22" s="700"/>
      <c r="AT22" s="700"/>
      <c r="AU22" s="700"/>
      <c r="AV22" s="700"/>
      <c r="AW22" s="700"/>
      <c r="AX22" s="700"/>
      <c r="AY22" s="700"/>
      <c r="AZ22" s="700"/>
      <c r="BA22" s="700"/>
      <c r="BB22" s="700"/>
      <c r="BC22" s="700"/>
      <c r="BD22" s="700"/>
      <c r="BE22" s="700"/>
      <c r="BF22" s="701"/>
      <c r="BG22" s="622" t="s">
        <v>121</v>
      </c>
      <c r="BH22" s="623"/>
      <c r="BI22" s="623"/>
      <c r="BJ22" s="623"/>
      <c r="BK22" s="623"/>
      <c r="BL22" s="623"/>
      <c r="BM22" s="623"/>
      <c r="BN22" s="624"/>
      <c r="BO22" s="660" t="s">
        <v>121</v>
      </c>
      <c r="BP22" s="660"/>
      <c r="BQ22" s="660"/>
      <c r="BR22" s="660"/>
      <c r="BS22" s="661" t="s">
        <v>121</v>
      </c>
      <c r="BT22" s="661"/>
      <c r="BU22" s="661"/>
      <c r="BV22" s="661"/>
      <c r="BW22" s="661"/>
      <c r="BX22" s="661"/>
      <c r="BY22" s="661"/>
      <c r="BZ22" s="661"/>
      <c r="CA22" s="661"/>
      <c r="CB22" s="699"/>
      <c r="CD22" s="674" t="s">
        <v>268</v>
      </c>
      <c r="CE22" s="675"/>
      <c r="CF22" s="675"/>
      <c r="CG22" s="675"/>
      <c r="CH22" s="675"/>
      <c r="CI22" s="675"/>
      <c r="CJ22" s="675"/>
      <c r="CK22" s="675"/>
      <c r="CL22" s="675"/>
      <c r="CM22" s="675"/>
      <c r="CN22" s="675"/>
      <c r="CO22" s="675"/>
      <c r="CP22" s="675"/>
      <c r="CQ22" s="675"/>
      <c r="CR22" s="675"/>
      <c r="CS22" s="675"/>
      <c r="CT22" s="675"/>
      <c r="CU22" s="675"/>
      <c r="CV22" s="675"/>
      <c r="CW22" s="675"/>
      <c r="CX22" s="675"/>
      <c r="CY22" s="675"/>
      <c r="CZ22" s="675"/>
      <c r="DA22" s="675"/>
      <c r="DB22" s="675"/>
      <c r="DC22" s="675"/>
      <c r="DD22" s="675"/>
      <c r="DE22" s="675"/>
      <c r="DF22" s="675"/>
      <c r="DG22" s="675"/>
      <c r="DH22" s="675"/>
      <c r="DI22" s="675"/>
      <c r="DJ22" s="675"/>
      <c r="DK22" s="675"/>
      <c r="DL22" s="675"/>
      <c r="DM22" s="675"/>
      <c r="DN22" s="675"/>
      <c r="DO22" s="675"/>
      <c r="DP22" s="675"/>
      <c r="DQ22" s="675"/>
      <c r="DR22" s="675"/>
      <c r="DS22" s="675"/>
      <c r="DT22" s="675"/>
      <c r="DU22" s="675"/>
      <c r="DV22" s="675"/>
      <c r="DW22" s="675"/>
      <c r="DX22" s="675"/>
      <c r="DY22" s="675"/>
      <c r="DZ22" s="675"/>
      <c r="EA22" s="675"/>
      <c r="EB22" s="675"/>
      <c r="EC22" s="676"/>
    </row>
    <row r="23" spans="2:133" ht="11.25" customHeight="1" x14ac:dyDescent="0.15">
      <c r="B23" s="619" t="s">
        <v>269</v>
      </c>
      <c r="C23" s="620"/>
      <c r="D23" s="620"/>
      <c r="E23" s="620"/>
      <c r="F23" s="620"/>
      <c r="G23" s="620"/>
      <c r="H23" s="620"/>
      <c r="I23" s="620"/>
      <c r="J23" s="620"/>
      <c r="K23" s="620"/>
      <c r="L23" s="620"/>
      <c r="M23" s="620"/>
      <c r="N23" s="620"/>
      <c r="O23" s="620"/>
      <c r="P23" s="620"/>
      <c r="Q23" s="621"/>
      <c r="R23" s="622">
        <v>375818</v>
      </c>
      <c r="S23" s="623"/>
      <c r="T23" s="623"/>
      <c r="U23" s="623"/>
      <c r="V23" s="623"/>
      <c r="W23" s="623"/>
      <c r="X23" s="623"/>
      <c r="Y23" s="624"/>
      <c r="Z23" s="660">
        <v>1.8</v>
      </c>
      <c r="AA23" s="660"/>
      <c r="AB23" s="660"/>
      <c r="AC23" s="660"/>
      <c r="AD23" s="661" t="s">
        <v>121</v>
      </c>
      <c r="AE23" s="661"/>
      <c r="AF23" s="661"/>
      <c r="AG23" s="661"/>
      <c r="AH23" s="661"/>
      <c r="AI23" s="661"/>
      <c r="AJ23" s="661"/>
      <c r="AK23" s="661"/>
      <c r="AL23" s="625" t="s">
        <v>121</v>
      </c>
      <c r="AM23" s="626"/>
      <c r="AN23" s="626"/>
      <c r="AO23" s="662"/>
      <c r="AP23" s="619" t="s">
        <v>270</v>
      </c>
      <c r="AQ23" s="700"/>
      <c r="AR23" s="700"/>
      <c r="AS23" s="700"/>
      <c r="AT23" s="700"/>
      <c r="AU23" s="700"/>
      <c r="AV23" s="700"/>
      <c r="AW23" s="700"/>
      <c r="AX23" s="700"/>
      <c r="AY23" s="700"/>
      <c r="AZ23" s="700"/>
      <c r="BA23" s="700"/>
      <c r="BB23" s="700"/>
      <c r="BC23" s="700"/>
      <c r="BD23" s="700"/>
      <c r="BE23" s="700"/>
      <c r="BF23" s="701"/>
      <c r="BG23" s="622" t="s">
        <v>121</v>
      </c>
      <c r="BH23" s="623"/>
      <c r="BI23" s="623"/>
      <c r="BJ23" s="623"/>
      <c r="BK23" s="623"/>
      <c r="BL23" s="623"/>
      <c r="BM23" s="623"/>
      <c r="BN23" s="624"/>
      <c r="BO23" s="660" t="s">
        <v>121</v>
      </c>
      <c r="BP23" s="660"/>
      <c r="BQ23" s="660"/>
      <c r="BR23" s="660"/>
      <c r="BS23" s="661" t="s">
        <v>121</v>
      </c>
      <c r="BT23" s="661"/>
      <c r="BU23" s="661"/>
      <c r="BV23" s="661"/>
      <c r="BW23" s="661"/>
      <c r="BX23" s="661"/>
      <c r="BY23" s="661"/>
      <c r="BZ23" s="661"/>
      <c r="CA23" s="661"/>
      <c r="CB23" s="699"/>
      <c r="CD23" s="674" t="s">
        <v>210</v>
      </c>
      <c r="CE23" s="675"/>
      <c r="CF23" s="675"/>
      <c r="CG23" s="675"/>
      <c r="CH23" s="675"/>
      <c r="CI23" s="675"/>
      <c r="CJ23" s="675"/>
      <c r="CK23" s="675"/>
      <c r="CL23" s="675"/>
      <c r="CM23" s="675"/>
      <c r="CN23" s="675"/>
      <c r="CO23" s="675"/>
      <c r="CP23" s="675"/>
      <c r="CQ23" s="676"/>
      <c r="CR23" s="674" t="s">
        <v>271</v>
      </c>
      <c r="CS23" s="675"/>
      <c r="CT23" s="675"/>
      <c r="CU23" s="675"/>
      <c r="CV23" s="675"/>
      <c r="CW23" s="675"/>
      <c r="CX23" s="675"/>
      <c r="CY23" s="676"/>
      <c r="CZ23" s="674" t="s">
        <v>272</v>
      </c>
      <c r="DA23" s="675"/>
      <c r="DB23" s="675"/>
      <c r="DC23" s="676"/>
      <c r="DD23" s="674" t="s">
        <v>273</v>
      </c>
      <c r="DE23" s="675"/>
      <c r="DF23" s="675"/>
      <c r="DG23" s="675"/>
      <c r="DH23" s="675"/>
      <c r="DI23" s="675"/>
      <c r="DJ23" s="675"/>
      <c r="DK23" s="676"/>
      <c r="DL23" s="712" t="s">
        <v>274</v>
      </c>
      <c r="DM23" s="713"/>
      <c r="DN23" s="713"/>
      <c r="DO23" s="713"/>
      <c r="DP23" s="713"/>
      <c r="DQ23" s="713"/>
      <c r="DR23" s="713"/>
      <c r="DS23" s="713"/>
      <c r="DT23" s="713"/>
      <c r="DU23" s="713"/>
      <c r="DV23" s="714"/>
      <c r="DW23" s="674" t="s">
        <v>275</v>
      </c>
      <c r="DX23" s="675"/>
      <c r="DY23" s="675"/>
      <c r="DZ23" s="675"/>
      <c r="EA23" s="675"/>
      <c r="EB23" s="675"/>
      <c r="EC23" s="676"/>
    </row>
    <row r="24" spans="2:133" ht="11.25" customHeight="1" x14ac:dyDescent="0.15">
      <c r="B24" s="619" t="s">
        <v>276</v>
      </c>
      <c r="C24" s="620"/>
      <c r="D24" s="620"/>
      <c r="E24" s="620"/>
      <c r="F24" s="620"/>
      <c r="G24" s="620"/>
      <c r="H24" s="620"/>
      <c r="I24" s="620"/>
      <c r="J24" s="620"/>
      <c r="K24" s="620"/>
      <c r="L24" s="620"/>
      <c r="M24" s="620"/>
      <c r="N24" s="620"/>
      <c r="O24" s="620"/>
      <c r="P24" s="620"/>
      <c r="Q24" s="621"/>
      <c r="R24" s="622">
        <v>23514</v>
      </c>
      <c r="S24" s="623"/>
      <c r="T24" s="623"/>
      <c r="U24" s="623"/>
      <c r="V24" s="623"/>
      <c r="W24" s="623"/>
      <c r="X24" s="623"/>
      <c r="Y24" s="624"/>
      <c r="Z24" s="660">
        <v>0.1</v>
      </c>
      <c r="AA24" s="660"/>
      <c r="AB24" s="660"/>
      <c r="AC24" s="660"/>
      <c r="AD24" s="661" t="s">
        <v>121</v>
      </c>
      <c r="AE24" s="661"/>
      <c r="AF24" s="661"/>
      <c r="AG24" s="661"/>
      <c r="AH24" s="661"/>
      <c r="AI24" s="661"/>
      <c r="AJ24" s="661"/>
      <c r="AK24" s="661"/>
      <c r="AL24" s="625" t="s">
        <v>121</v>
      </c>
      <c r="AM24" s="626"/>
      <c r="AN24" s="626"/>
      <c r="AO24" s="662"/>
      <c r="AP24" s="619" t="s">
        <v>277</v>
      </c>
      <c r="AQ24" s="700"/>
      <c r="AR24" s="700"/>
      <c r="AS24" s="700"/>
      <c r="AT24" s="700"/>
      <c r="AU24" s="700"/>
      <c r="AV24" s="700"/>
      <c r="AW24" s="700"/>
      <c r="AX24" s="700"/>
      <c r="AY24" s="700"/>
      <c r="AZ24" s="700"/>
      <c r="BA24" s="700"/>
      <c r="BB24" s="700"/>
      <c r="BC24" s="700"/>
      <c r="BD24" s="700"/>
      <c r="BE24" s="700"/>
      <c r="BF24" s="701"/>
      <c r="BG24" s="622" t="s">
        <v>121</v>
      </c>
      <c r="BH24" s="623"/>
      <c r="BI24" s="623"/>
      <c r="BJ24" s="623"/>
      <c r="BK24" s="623"/>
      <c r="BL24" s="623"/>
      <c r="BM24" s="623"/>
      <c r="BN24" s="624"/>
      <c r="BO24" s="660" t="s">
        <v>121</v>
      </c>
      <c r="BP24" s="660"/>
      <c r="BQ24" s="660"/>
      <c r="BR24" s="660"/>
      <c r="BS24" s="661" t="s">
        <v>121</v>
      </c>
      <c r="BT24" s="661"/>
      <c r="BU24" s="661"/>
      <c r="BV24" s="661"/>
      <c r="BW24" s="661"/>
      <c r="BX24" s="661"/>
      <c r="BY24" s="661"/>
      <c r="BZ24" s="661"/>
      <c r="CA24" s="661"/>
      <c r="CB24" s="699"/>
      <c r="CD24" s="680" t="s">
        <v>278</v>
      </c>
      <c r="CE24" s="681"/>
      <c r="CF24" s="681"/>
      <c r="CG24" s="681"/>
      <c r="CH24" s="681"/>
      <c r="CI24" s="681"/>
      <c r="CJ24" s="681"/>
      <c r="CK24" s="681"/>
      <c r="CL24" s="681"/>
      <c r="CM24" s="681"/>
      <c r="CN24" s="681"/>
      <c r="CO24" s="681"/>
      <c r="CP24" s="681"/>
      <c r="CQ24" s="682"/>
      <c r="CR24" s="677">
        <v>7862629</v>
      </c>
      <c r="CS24" s="678"/>
      <c r="CT24" s="678"/>
      <c r="CU24" s="678"/>
      <c r="CV24" s="678"/>
      <c r="CW24" s="678"/>
      <c r="CX24" s="678"/>
      <c r="CY24" s="703"/>
      <c r="CZ24" s="704">
        <v>42.2</v>
      </c>
      <c r="DA24" s="686"/>
      <c r="DB24" s="686"/>
      <c r="DC24" s="706"/>
      <c r="DD24" s="702">
        <v>4994660</v>
      </c>
      <c r="DE24" s="678"/>
      <c r="DF24" s="678"/>
      <c r="DG24" s="678"/>
      <c r="DH24" s="678"/>
      <c r="DI24" s="678"/>
      <c r="DJ24" s="678"/>
      <c r="DK24" s="703"/>
      <c r="DL24" s="702">
        <v>4840573</v>
      </c>
      <c r="DM24" s="678"/>
      <c r="DN24" s="678"/>
      <c r="DO24" s="678"/>
      <c r="DP24" s="678"/>
      <c r="DQ24" s="678"/>
      <c r="DR24" s="678"/>
      <c r="DS24" s="678"/>
      <c r="DT24" s="678"/>
      <c r="DU24" s="678"/>
      <c r="DV24" s="703"/>
      <c r="DW24" s="704">
        <v>46.5</v>
      </c>
      <c r="DX24" s="686"/>
      <c r="DY24" s="686"/>
      <c r="DZ24" s="686"/>
      <c r="EA24" s="686"/>
      <c r="EB24" s="686"/>
      <c r="EC24" s="705"/>
    </row>
    <row r="25" spans="2:133" ht="11.25" customHeight="1" x14ac:dyDescent="0.15">
      <c r="B25" s="619" t="s">
        <v>279</v>
      </c>
      <c r="C25" s="620"/>
      <c r="D25" s="620"/>
      <c r="E25" s="620"/>
      <c r="F25" s="620"/>
      <c r="G25" s="620"/>
      <c r="H25" s="620"/>
      <c r="I25" s="620"/>
      <c r="J25" s="620"/>
      <c r="K25" s="620"/>
      <c r="L25" s="620"/>
      <c r="M25" s="620"/>
      <c r="N25" s="620"/>
      <c r="O25" s="620"/>
      <c r="P25" s="620"/>
      <c r="Q25" s="621"/>
      <c r="R25" s="622">
        <v>10649849</v>
      </c>
      <c r="S25" s="623"/>
      <c r="T25" s="623"/>
      <c r="U25" s="623"/>
      <c r="V25" s="623"/>
      <c r="W25" s="623"/>
      <c r="X25" s="623"/>
      <c r="Y25" s="624"/>
      <c r="Z25" s="660">
        <v>50.8</v>
      </c>
      <c r="AA25" s="660"/>
      <c r="AB25" s="660"/>
      <c r="AC25" s="660"/>
      <c r="AD25" s="661">
        <v>10250517</v>
      </c>
      <c r="AE25" s="661"/>
      <c r="AF25" s="661"/>
      <c r="AG25" s="661"/>
      <c r="AH25" s="661"/>
      <c r="AI25" s="661"/>
      <c r="AJ25" s="661"/>
      <c r="AK25" s="661"/>
      <c r="AL25" s="625">
        <v>99.6</v>
      </c>
      <c r="AM25" s="626"/>
      <c r="AN25" s="626"/>
      <c r="AO25" s="662"/>
      <c r="AP25" s="619" t="s">
        <v>280</v>
      </c>
      <c r="AQ25" s="700"/>
      <c r="AR25" s="700"/>
      <c r="AS25" s="700"/>
      <c r="AT25" s="700"/>
      <c r="AU25" s="700"/>
      <c r="AV25" s="700"/>
      <c r="AW25" s="700"/>
      <c r="AX25" s="700"/>
      <c r="AY25" s="700"/>
      <c r="AZ25" s="700"/>
      <c r="BA25" s="700"/>
      <c r="BB25" s="700"/>
      <c r="BC25" s="700"/>
      <c r="BD25" s="700"/>
      <c r="BE25" s="700"/>
      <c r="BF25" s="701"/>
      <c r="BG25" s="622" t="s">
        <v>121</v>
      </c>
      <c r="BH25" s="623"/>
      <c r="BI25" s="623"/>
      <c r="BJ25" s="623"/>
      <c r="BK25" s="623"/>
      <c r="BL25" s="623"/>
      <c r="BM25" s="623"/>
      <c r="BN25" s="624"/>
      <c r="BO25" s="660" t="s">
        <v>121</v>
      </c>
      <c r="BP25" s="660"/>
      <c r="BQ25" s="660"/>
      <c r="BR25" s="660"/>
      <c r="BS25" s="661" t="s">
        <v>121</v>
      </c>
      <c r="BT25" s="661"/>
      <c r="BU25" s="661"/>
      <c r="BV25" s="661"/>
      <c r="BW25" s="661"/>
      <c r="BX25" s="661"/>
      <c r="BY25" s="661"/>
      <c r="BZ25" s="661"/>
      <c r="CA25" s="661"/>
      <c r="CB25" s="699"/>
      <c r="CD25" s="619" t="s">
        <v>281</v>
      </c>
      <c r="CE25" s="620"/>
      <c r="CF25" s="620"/>
      <c r="CG25" s="620"/>
      <c r="CH25" s="620"/>
      <c r="CI25" s="620"/>
      <c r="CJ25" s="620"/>
      <c r="CK25" s="620"/>
      <c r="CL25" s="620"/>
      <c r="CM25" s="620"/>
      <c r="CN25" s="620"/>
      <c r="CO25" s="620"/>
      <c r="CP25" s="620"/>
      <c r="CQ25" s="621"/>
      <c r="CR25" s="622">
        <v>2625965</v>
      </c>
      <c r="CS25" s="635"/>
      <c r="CT25" s="635"/>
      <c r="CU25" s="635"/>
      <c r="CV25" s="635"/>
      <c r="CW25" s="635"/>
      <c r="CX25" s="635"/>
      <c r="CY25" s="636"/>
      <c r="CZ25" s="625">
        <v>14.1</v>
      </c>
      <c r="DA25" s="637"/>
      <c r="DB25" s="637"/>
      <c r="DC25" s="638"/>
      <c r="DD25" s="628">
        <v>2481023</v>
      </c>
      <c r="DE25" s="635"/>
      <c r="DF25" s="635"/>
      <c r="DG25" s="635"/>
      <c r="DH25" s="635"/>
      <c r="DI25" s="635"/>
      <c r="DJ25" s="635"/>
      <c r="DK25" s="636"/>
      <c r="DL25" s="628">
        <v>2432380</v>
      </c>
      <c r="DM25" s="635"/>
      <c r="DN25" s="635"/>
      <c r="DO25" s="635"/>
      <c r="DP25" s="635"/>
      <c r="DQ25" s="635"/>
      <c r="DR25" s="635"/>
      <c r="DS25" s="635"/>
      <c r="DT25" s="635"/>
      <c r="DU25" s="635"/>
      <c r="DV25" s="636"/>
      <c r="DW25" s="625">
        <v>23.4</v>
      </c>
      <c r="DX25" s="637"/>
      <c r="DY25" s="637"/>
      <c r="DZ25" s="637"/>
      <c r="EA25" s="637"/>
      <c r="EB25" s="637"/>
      <c r="EC25" s="649"/>
    </row>
    <row r="26" spans="2:133" ht="11.25" customHeight="1" x14ac:dyDescent="0.15">
      <c r="B26" s="619" t="s">
        <v>282</v>
      </c>
      <c r="C26" s="620"/>
      <c r="D26" s="620"/>
      <c r="E26" s="620"/>
      <c r="F26" s="620"/>
      <c r="G26" s="620"/>
      <c r="H26" s="620"/>
      <c r="I26" s="620"/>
      <c r="J26" s="620"/>
      <c r="K26" s="620"/>
      <c r="L26" s="620"/>
      <c r="M26" s="620"/>
      <c r="N26" s="620"/>
      <c r="O26" s="620"/>
      <c r="P26" s="620"/>
      <c r="Q26" s="621"/>
      <c r="R26" s="622">
        <v>5350</v>
      </c>
      <c r="S26" s="623"/>
      <c r="T26" s="623"/>
      <c r="U26" s="623"/>
      <c r="V26" s="623"/>
      <c r="W26" s="623"/>
      <c r="X26" s="623"/>
      <c r="Y26" s="624"/>
      <c r="Z26" s="660">
        <v>0</v>
      </c>
      <c r="AA26" s="660"/>
      <c r="AB26" s="660"/>
      <c r="AC26" s="660"/>
      <c r="AD26" s="661">
        <v>5350</v>
      </c>
      <c r="AE26" s="661"/>
      <c r="AF26" s="661"/>
      <c r="AG26" s="661"/>
      <c r="AH26" s="661"/>
      <c r="AI26" s="661"/>
      <c r="AJ26" s="661"/>
      <c r="AK26" s="661"/>
      <c r="AL26" s="625">
        <v>0.1</v>
      </c>
      <c r="AM26" s="626"/>
      <c r="AN26" s="626"/>
      <c r="AO26" s="662"/>
      <c r="AP26" s="619" t="s">
        <v>283</v>
      </c>
      <c r="AQ26" s="700"/>
      <c r="AR26" s="700"/>
      <c r="AS26" s="700"/>
      <c r="AT26" s="700"/>
      <c r="AU26" s="700"/>
      <c r="AV26" s="700"/>
      <c r="AW26" s="700"/>
      <c r="AX26" s="700"/>
      <c r="AY26" s="700"/>
      <c r="AZ26" s="700"/>
      <c r="BA26" s="700"/>
      <c r="BB26" s="700"/>
      <c r="BC26" s="700"/>
      <c r="BD26" s="700"/>
      <c r="BE26" s="700"/>
      <c r="BF26" s="701"/>
      <c r="BG26" s="622" t="s">
        <v>121</v>
      </c>
      <c r="BH26" s="623"/>
      <c r="BI26" s="623"/>
      <c r="BJ26" s="623"/>
      <c r="BK26" s="623"/>
      <c r="BL26" s="623"/>
      <c r="BM26" s="623"/>
      <c r="BN26" s="624"/>
      <c r="BO26" s="660" t="s">
        <v>121</v>
      </c>
      <c r="BP26" s="660"/>
      <c r="BQ26" s="660"/>
      <c r="BR26" s="660"/>
      <c r="BS26" s="661" t="s">
        <v>121</v>
      </c>
      <c r="BT26" s="661"/>
      <c r="BU26" s="661"/>
      <c r="BV26" s="661"/>
      <c r="BW26" s="661"/>
      <c r="BX26" s="661"/>
      <c r="BY26" s="661"/>
      <c r="BZ26" s="661"/>
      <c r="CA26" s="661"/>
      <c r="CB26" s="699"/>
      <c r="CD26" s="619" t="s">
        <v>284</v>
      </c>
      <c r="CE26" s="620"/>
      <c r="CF26" s="620"/>
      <c r="CG26" s="620"/>
      <c r="CH26" s="620"/>
      <c r="CI26" s="620"/>
      <c r="CJ26" s="620"/>
      <c r="CK26" s="620"/>
      <c r="CL26" s="620"/>
      <c r="CM26" s="620"/>
      <c r="CN26" s="620"/>
      <c r="CO26" s="620"/>
      <c r="CP26" s="620"/>
      <c r="CQ26" s="621"/>
      <c r="CR26" s="622">
        <v>1670747</v>
      </c>
      <c r="CS26" s="623"/>
      <c r="CT26" s="623"/>
      <c r="CU26" s="623"/>
      <c r="CV26" s="623"/>
      <c r="CW26" s="623"/>
      <c r="CX26" s="623"/>
      <c r="CY26" s="624"/>
      <c r="CZ26" s="625">
        <v>9</v>
      </c>
      <c r="DA26" s="637"/>
      <c r="DB26" s="637"/>
      <c r="DC26" s="638"/>
      <c r="DD26" s="628">
        <v>1534215</v>
      </c>
      <c r="DE26" s="623"/>
      <c r="DF26" s="623"/>
      <c r="DG26" s="623"/>
      <c r="DH26" s="623"/>
      <c r="DI26" s="623"/>
      <c r="DJ26" s="623"/>
      <c r="DK26" s="624"/>
      <c r="DL26" s="628" t="s">
        <v>121</v>
      </c>
      <c r="DM26" s="623"/>
      <c r="DN26" s="623"/>
      <c r="DO26" s="623"/>
      <c r="DP26" s="623"/>
      <c r="DQ26" s="623"/>
      <c r="DR26" s="623"/>
      <c r="DS26" s="623"/>
      <c r="DT26" s="623"/>
      <c r="DU26" s="623"/>
      <c r="DV26" s="624"/>
      <c r="DW26" s="625" t="s">
        <v>121</v>
      </c>
      <c r="DX26" s="637"/>
      <c r="DY26" s="637"/>
      <c r="DZ26" s="637"/>
      <c r="EA26" s="637"/>
      <c r="EB26" s="637"/>
      <c r="EC26" s="649"/>
    </row>
    <row r="27" spans="2:133" ht="11.25" customHeight="1" x14ac:dyDescent="0.15">
      <c r="B27" s="619" t="s">
        <v>285</v>
      </c>
      <c r="C27" s="620"/>
      <c r="D27" s="620"/>
      <c r="E27" s="620"/>
      <c r="F27" s="620"/>
      <c r="G27" s="620"/>
      <c r="H27" s="620"/>
      <c r="I27" s="620"/>
      <c r="J27" s="620"/>
      <c r="K27" s="620"/>
      <c r="L27" s="620"/>
      <c r="M27" s="620"/>
      <c r="N27" s="620"/>
      <c r="O27" s="620"/>
      <c r="P27" s="620"/>
      <c r="Q27" s="621"/>
      <c r="R27" s="622">
        <v>61313</v>
      </c>
      <c r="S27" s="623"/>
      <c r="T27" s="623"/>
      <c r="U27" s="623"/>
      <c r="V27" s="623"/>
      <c r="W27" s="623"/>
      <c r="X27" s="623"/>
      <c r="Y27" s="624"/>
      <c r="Z27" s="660">
        <v>0.3</v>
      </c>
      <c r="AA27" s="660"/>
      <c r="AB27" s="660"/>
      <c r="AC27" s="660"/>
      <c r="AD27" s="661" t="s">
        <v>121</v>
      </c>
      <c r="AE27" s="661"/>
      <c r="AF27" s="661"/>
      <c r="AG27" s="661"/>
      <c r="AH27" s="661"/>
      <c r="AI27" s="661"/>
      <c r="AJ27" s="661"/>
      <c r="AK27" s="661"/>
      <c r="AL27" s="625" t="s">
        <v>121</v>
      </c>
      <c r="AM27" s="626"/>
      <c r="AN27" s="626"/>
      <c r="AO27" s="662"/>
      <c r="AP27" s="619" t="s">
        <v>286</v>
      </c>
      <c r="AQ27" s="620"/>
      <c r="AR27" s="620"/>
      <c r="AS27" s="620"/>
      <c r="AT27" s="620"/>
      <c r="AU27" s="620"/>
      <c r="AV27" s="620"/>
      <c r="AW27" s="620"/>
      <c r="AX27" s="620"/>
      <c r="AY27" s="620"/>
      <c r="AZ27" s="620"/>
      <c r="BA27" s="620"/>
      <c r="BB27" s="620"/>
      <c r="BC27" s="620"/>
      <c r="BD27" s="620"/>
      <c r="BE27" s="620"/>
      <c r="BF27" s="621"/>
      <c r="BG27" s="622">
        <v>6626584</v>
      </c>
      <c r="BH27" s="623"/>
      <c r="BI27" s="623"/>
      <c r="BJ27" s="623"/>
      <c r="BK27" s="623"/>
      <c r="BL27" s="623"/>
      <c r="BM27" s="623"/>
      <c r="BN27" s="624"/>
      <c r="BO27" s="660">
        <v>100</v>
      </c>
      <c r="BP27" s="660"/>
      <c r="BQ27" s="660"/>
      <c r="BR27" s="660"/>
      <c r="BS27" s="661" t="s">
        <v>121</v>
      </c>
      <c r="BT27" s="661"/>
      <c r="BU27" s="661"/>
      <c r="BV27" s="661"/>
      <c r="BW27" s="661"/>
      <c r="BX27" s="661"/>
      <c r="BY27" s="661"/>
      <c r="BZ27" s="661"/>
      <c r="CA27" s="661"/>
      <c r="CB27" s="699"/>
      <c r="CD27" s="619" t="s">
        <v>287</v>
      </c>
      <c r="CE27" s="620"/>
      <c r="CF27" s="620"/>
      <c r="CG27" s="620"/>
      <c r="CH27" s="620"/>
      <c r="CI27" s="620"/>
      <c r="CJ27" s="620"/>
      <c r="CK27" s="620"/>
      <c r="CL27" s="620"/>
      <c r="CM27" s="620"/>
      <c r="CN27" s="620"/>
      <c r="CO27" s="620"/>
      <c r="CP27" s="620"/>
      <c r="CQ27" s="621"/>
      <c r="CR27" s="622">
        <v>4616474</v>
      </c>
      <c r="CS27" s="635"/>
      <c r="CT27" s="635"/>
      <c r="CU27" s="635"/>
      <c r="CV27" s="635"/>
      <c r="CW27" s="635"/>
      <c r="CX27" s="635"/>
      <c r="CY27" s="636"/>
      <c r="CZ27" s="625">
        <v>24.8</v>
      </c>
      <c r="DA27" s="637"/>
      <c r="DB27" s="637"/>
      <c r="DC27" s="638"/>
      <c r="DD27" s="628">
        <v>1911068</v>
      </c>
      <c r="DE27" s="635"/>
      <c r="DF27" s="635"/>
      <c r="DG27" s="635"/>
      <c r="DH27" s="635"/>
      <c r="DI27" s="635"/>
      <c r="DJ27" s="635"/>
      <c r="DK27" s="636"/>
      <c r="DL27" s="628">
        <v>1805624</v>
      </c>
      <c r="DM27" s="635"/>
      <c r="DN27" s="635"/>
      <c r="DO27" s="635"/>
      <c r="DP27" s="635"/>
      <c r="DQ27" s="635"/>
      <c r="DR27" s="635"/>
      <c r="DS27" s="635"/>
      <c r="DT27" s="635"/>
      <c r="DU27" s="635"/>
      <c r="DV27" s="636"/>
      <c r="DW27" s="625">
        <v>17.399999999999999</v>
      </c>
      <c r="DX27" s="637"/>
      <c r="DY27" s="637"/>
      <c r="DZ27" s="637"/>
      <c r="EA27" s="637"/>
      <c r="EB27" s="637"/>
      <c r="EC27" s="649"/>
    </row>
    <row r="28" spans="2:133" ht="11.25" customHeight="1" x14ac:dyDescent="0.15">
      <c r="B28" s="619" t="s">
        <v>288</v>
      </c>
      <c r="C28" s="620"/>
      <c r="D28" s="620"/>
      <c r="E28" s="620"/>
      <c r="F28" s="620"/>
      <c r="G28" s="620"/>
      <c r="H28" s="620"/>
      <c r="I28" s="620"/>
      <c r="J28" s="620"/>
      <c r="K28" s="620"/>
      <c r="L28" s="620"/>
      <c r="M28" s="620"/>
      <c r="N28" s="620"/>
      <c r="O28" s="620"/>
      <c r="P28" s="620"/>
      <c r="Q28" s="621"/>
      <c r="R28" s="622">
        <v>284709</v>
      </c>
      <c r="S28" s="623"/>
      <c r="T28" s="623"/>
      <c r="U28" s="623"/>
      <c r="V28" s="623"/>
      <c r="W28" s="623"/>
      <c r="X28" s="623"/>
      <c r="Y28" s="624"/>
      <c r="Z28" s="660">
        <v>1.4</v>
      </c>
      <c r="AA28" s="660"/>
      <c r="AB28" s="660"/>
      <c r="AC28" s="660"/>
      <c r="AD28" s="661">
        <v>34144</v>
      </c>
      <c r="AE28" s="661"/>
      <c r="AF28" s="661"/>
      <c r="AG28" s="661"/>
      <c r="AH28" s="661"/>
      <c r="AI28" s="661"/>
      <c r="AJ28" s="661"/>
      <c r="AK28" s="661"/>
      <c r="AL28" s="625">
        <v>0.3</v>
      </c>
      <c r="AM28" s="626"/>
      <c r="AN28" s="626"/>
      <c r="AO28" s="662"/>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60"/>
      <c r="BP28" s="660"/>
      <c r="BQ28" s="660"/>
      <c r="BR28" s="660"/>
      <c r="BS28" s="628"/>
      <c r="BT28" s="623"/>
      <c r="BU28" s="623"/>
      <c r="BV28" s="623"/>
      <c r="BW28" s="623"/>
      <c r="BX28" s="623"/>
      <c r="BY28" s="623"/>
      <c r="BZ28" s="623"/>
      <c r="CA28" s="623"/>
      <c r="CB28" s="659"/>
      <c r="CD28" s="619" t="s">
        <v>289</v>
      </c>
      <c r="CE28" s="620"/>
      <c r="CF28" s="620"/>
      <c r="CG28" s="620"/>
      <c r="CH28" s="620"/>
      <c r="CI28" s="620"/>
      <c r="CJ28" s="620"/>
      <c r="CK28" s="620"/>
      <c r="CL28" s="620"/>
      <c r="CM28" s="620"/>
      <c r="CN28" s="620"/>
      <c r="CO28" s="620"/>
      <c r="CP28" s="620"/>
      <c r="CQ28" s="621"/>
      <c r="CR28" s="622">
        <v>620190</v>
      </c>
      <c r="CS28" s="623"/>
      <c r="CT28" s="623"/>
      <c r="CU28" s="623"/>
      <c r="CV28" s="623"/>
      <c r="CW28" s="623"/>
      <c r="CX28" s="623"/>
      <c r="CY28" s="624"/>
      <c r="CZ28" s="625">
        <v>3.3</v>
      </c>
      <c r="DA28" s="637"/>
      <c r="DB28" s="637"/>
      <c r="DC28" s="638"/>
      <c r="DD28" s="628">
        <v>602569</v>
      </c>
      <c r="DE28" s="623"/>
      <c r="DF28" s="623"/>
      <c r="DG28" s="623"/>
      <c r="DH28" s="623"/>
      <c r="DI28" s="623"/>
      <c r="DJ28" s="623"/>
      <c r="DK28" s="624"/>
      <c r="DL28" s="628">
        <v>602569</v>
      </c>
      <c r="DM28" s="623"/>
      <c r="DN28" s="623"/>
      <c r="DO28" s="623"/>
      <c r="DP28" s="623"/>
      <c r="DQ28" s="623"/>
      <c r="DR28" s="623"/>
      <c r="DS28" s="623"/>
      <c r="DT28" s="623"/>
      <c r="DU28" s="623"/>
      <c r="DV28" s="624"/>
      <c r="DW28" s="625">
        <v>5.8</v>
      </c>
      <c r="DX28" s="637"/>
      <c r="DY28" s="637"/>
      <c r="DZ28" s="637"/>
      <c r="EA28" s="637"/>
      <c r="EB28" s="637"/>
      <c r="EC28" s="649"/>
    </row>
    <row r="29" spans="2:133" ht="11.25" customHeight="1" x14ac:dyDescent="0.15">
      <c r="B29" s="619" t="s">
        <v>290</v>
      </c>
      <c r="C29" s="620"/>
      <c r="D29" s="620"/>
      <c r="E29" s="620"/>
      <c r="F29" s="620"/>
      <c r="G29" s="620"/>
      <c r="H29" s="620"/>
      <c r="I29" s="620"/>
      <c r="J29" s="620"/>
      <c r="K29" s="620"/>
      <c r="L29" s="620"/>
      <c r="M29" s="620"/>
      <c r="N29" s="620"/>
      <c r="O29" s="620"/>
      <c r="P29" s="620"/>
      <c r="Q29" s="621"/>
      <c r="R29" s="622">
        <v>34371</v>
      </c>
      <c r="S29" s="623"/>
      <c r="T29" s="623"/>
      <c r="U29" s="623"/>
      <c r="V29" s="623"/>
      <c r="W29" s="623"/>
      <c r="X29" s="623"/>
      <c r="Y29" s="624"/>
      <c r="Z29" s="660">
        <v>0.2</v>
      </c>
      <c r="AA29" s="660"/>
      <c r="AB29" s="660"/>
      <c r="AC29" s="660"/>
      <c r="AD29" s="661" t="s">
        <v>121</v>
      </c>
      <c r="AE29" s="661"/>
      <c r="AF29" s="661"/>
      <c r="AG29" s="661"/>
      <c r="AH29" s="661"/>
      <c r="AI29" s="661"/>
      <c r="AJ29" s="661"/>
      <c r="AK29" s="661"/>
      <c r="AL29" s="625" t="s">
        <v>121</v>
      </c>
      <c r="AM29" s="626"/>
      <c r="AN29" s="626"/>
      <c r="AO29" s="662"/>
      <c r="AP29" s="603"/>
      <c r="AQ29" s="604"/>
      <c r="AR29" s="604"/>
      <c r="AS29" s="604"/>
      <c r="AT29" s="604"/>
      <c r="AU29" s="604"/>
      <c r="AV29" s="604"/>
      <c r="AW29" s="604"/>
      <c r="AX29" s="604"/>
      <c r="AY29" s="604"/>
      <c r="AZ29" s="604"/>
      <c r="BA29" s="604"/>
      <c r="BB29" s="604"/>
      <c r="BC29" s="604"/>
      <c r="BD29" s="604"/>
      <c r="BE29" s="604"/>
      <c r="BF29" s="605"/>
      <c r="BG29" s="622"/>
      <c r="BH29" s="623"/>
      <c r="BI29" s="623"/>
      <c r="BJ29" s="623"/>
      <c r="BK29" s="623"/>
      <c r="BL29" s="623"/>
      <c r="BM29" s="623"/>
      <c r="BN29" s="624"/>
      <c r="BO29" s="660"/>
      <c r="BP29" s="660"/>
      <c r="BQ29" s="660"/>
      <c r="BR29" s="660"/>
      <c r="BS29" s="661"/>
      <c r="BT29" s="661"/>
      <c r="BU29" s="661"/>
      <c r="BV29" s="661"/>
      <c r="BW29" s="661"/>
      <c r="BX29" s="661"/>
      <c r="BY29" s="661"/>
      <c r="BZ29" s="661"/>
      <c r="CA29" s="661"/>
      <c r="CB29" s="699"/>
      <c r="CD29" s="641" t="s">
        <v>291</v>
      </c>
      <c r="CE29" s="642"/>
      <c r="CF29" s="619" t="s">
        <v>66</v>
      </c>
      <c r="CG29" s="620"/>
      <c r="CH29" s="620"/>
      <c r="CI29" s="620"/>
      <c r="CJ29" s="620"/>
      <c r="CK29" s="620"/>
      <c r="CL29" s="620"/>
      <c r="CM29" s="620"/>
      <c r="CN29" s="620"/>
      <c r="CO29" s="620"/>
      <c r="CP29" s="620"/>
      <c r="CQ29" s="621"/>
      <c r="CR29" s="622">
        <v>620190</v>
      </c>
      <c r="CS29" s="635"/>
      <c r="CT29" s="635"/>
      <c r="CU29" s="635"/>
      <c r="CV29" s="635"/>
      <c r="CW29" s="635"/>
      <c r="CX29" s="635"/>
      <c r="CY29" s="636"/>
      <c r="CZ29" s="625">
        <v>3.3</v>
      </c>
      <c r="DA29" s="637"/>
      <c r="DB29" s="637"/>
      <c r="DC29" s="638"/>
      <c r="DD29" s="628">
        <v>602569</v>
      </c>
      <c r="DE29" s="635"/>
      <c r="DF29" s="635"/>
      <c r="DG29" s="635"/>
      <c r="DH29" s="635"/>
      <c r="DI29" s="635"/>
      <c r="DJ29" s="635"/>
      <c r="DK29" s="636"/>
      <c r="DL29" s="628">
        <v>602569</v>
      </c>
      <c r="DM29" s="635"/>
      <c r="DN29" s="635"/>
      <c r="DO29" s="635"/>
      <c r="DP29" s="635"/>
      <c r="DQ29" s="635"/>
      <c r="DR29" s="635"/>
      <c r="DS29" s="635"/>
      <c r="DT29" s="635"/>
      <c r="DU29" s="635"/>
      <c r="DV29" s="636"/>
      <c r="DW29" s="625">
        <v>5.8</v>
      </c>
      <c r="DX29" s="637"/>
      <c r="DY29" s="637"/>
      <c r="DZ29" s="637"/>
      <c r="EA29" s="637"/>
      <c r="EB29" s="637"/>
      <c r="EC29" s="649"/>
    </row>
    <row r="30" spans="2:133" ht="11.25" customHeight="1" x14ac:dyDescent="0.15">
      <c r="B30" s="619" t="s">
        <v>292</v>
      </c>
      <c r="C30" s="620"/>
      <c r="D30" s="620"/>
      <c r="E30" s="620"/>
      <c r="F30" s="620"/>
      <c r="G30" s="620"/>
      <c r="H30" s="620"/>
      <c r="I30" s="620"/>
      <c r="J30" s="620"/>
      <c r="K30" s="620"/>
      <c r="L30" s="620"/>
      <c r="M30" s="620"/>
      <c r="N30" s="620"/>
      <c r="O30" s="620"/>
      <c r="P30" s="620"/>
      <c r="Q30" s="621"/>
      <c r="R30" s="622">
        <v>3433395</v>
      </c>
      <c r="S30" s="623"/>
      <c r="T30" s="623"/>
      <c r="U30" s="623"/>
      <c r="V30" s="623"/>
      <c r="W30" s="623"/>
      <c r="X30" s="623"/>
      <c r="Y30" s="624"/>
      <c r="Z30" s="660">
        <v>16.399999999999999</v>
      </c>
      <c r="AA30" s="660"/>
      <c r="AB30" s="660"/>
      <c r="AC30" s="660"/>
      <c r="AD30" s="661" t="s">
        <v>121</v>
      </c>
      <c r="AE30" s="661"/>
      <c r="AF30" s="661"/>
      <c r="AG30" s="661"/>
      <c r="AH30" s="661"/>
      <c r="AI30" s="661"/>
      <c r="AJ30" s="661"/>
      <c r="AK30" s="661"/>
      <c r="AL30" s="625" t="s">
        <v>121</v>
      </c>
      <c r="AM30" s="626"/>
      <c r="AN30" s="626"/>
      <c r="AO30" s="662"/>
      <c r="AP30" s="674" t="s">
        <v>210</v>
      </c>
      <c r="AQ30" s="675"/>
      <c r="AR30" s="675"/>
      <c r="AS30" s="675"/>
      <c r="AT30" s="675"/>
      <c r="AU30" s="675"/>
      <c r="AV30" s="675"/>
      <c r="AW30" s="675"/>
      <c r="AX30" s="675"/>
      <c r="AY30" s="675"/>
      <c r="AZ30" s="675"/>
      <c r="BA30" s="675"/>
      <c r="BB30" s="675"/>
      <c r="BC30" s="675"/>
      <c r="BD30" s="675"/>
      <c r="BE30" s="675"/>
      <c r="BF30" s="676"/>
      <c r="BG30" s="674" t="s">
        <v>293</v>
      </c>
      <c r="BH30" s="697"/>
      <c r="BI30" s="697"/>
      <c r="BJ30" s="697"/>
      <c r="BK30" s="697"/>
      <c r="BL30" s="697"/>
      <c r="BM30" s="697"/>
      <c r="BN30" s="697"/>
      <c r="BO30" s="697"/>
      <c r="BP30" s="697"/>
      <c r="BQ30" s="698"/>
      <c r="BR30" s="674" t="s">
        <v>294</v>
      </c>
      <c r="BS30" s="697"/>
      <c r="BT30" s="697"/>
      <c r="BU30" s="697"/>
      <c r="BV30" s="697"/>
      <c r="BW30" s="697"/>
      <c r="BX30" s="697"/>
      <c r="BY30" s="697"/>
      <c r="BZ30" s="697"/>
      <c r="CA30" s="697"/>
      <c r="CB30" s="698"/>
      <c r="CD30" s="643"/>
      <c r="CE30" s="644"/>
      <c r="CF30" s="619" t="s">
        <v>295</v>
      </c>
      <c r="CG30" s="620"/>
      <c r="CH30" s="620"/>
      <c r="CI30" s="620"/>
      <c r="CJ30" s="620"/>
      <c r="CK30" s="620"/>
      <c r="CL30" s="620"/>
      <c r="CM30" s="620"/>
      <c r="CN30" s="620"/>
      <c r="CO30" s="620"/>
      <c r="CP30" s="620"/>
      <c r="CQ30" s="621"/>
      <c r="CR30" s="622">
        <v>587669</v>
      </c>
      <c r="CS30" s="623"/>
      <c r="CT30" s="623"/>
      <c r="CU30" s="623"/>
      <c r="CV30" s="623"/>
      <c r="CW30" s="623"/>
      <c r="CX30" s="623"/>
      <c r="CY30" s="624"/>
      <c r="CZ30" s="625">
        <v>3.2</v>
      </c>
      <c r="DA30" s="637"/>
      <c r="DB30" s="637"/>
      <c r="DC30" s="638"/>
      <c r="DD30" s="628">
        <v>571026</v>
      </c>
      <c r="DE30" s="623"/>
      <c r="DF30" s="623"/>
      <c r="DG30" s="623"/>
      <c r="DH30" s="623"/>
      <c r="DI30" s="623"/>
      <c r="DJ30" s="623"/>
      <c r="DK30" s="624"/>
      <c r="DL30" s="628">
        <v>571026</v>
      </c>
      <c r="DM30" s="623"/>
      <c r="DN30" s="623"/>
      <c r="DO30" s="623"/>
      <c r="DP30" s="623"/>
      <c r="DQ30" s="623"/>
      <c r="DR30" s="623"/>
      <c r="DS30" s="623"/>
      <c r="DT30" s="623"/>
      <c r="DU30" s="623"/>
      <c r="DV30" s="624"/>
      <c r="DW30" s="625">
        <v>5.5</v>
      </c>
      <c r="DX30" s="637"/>
      <c r="DY30" s="637"/>
      <c r="DZ30" s="637"/>
      <c r="EA30" s="637"/>
      <c r="EB30" s="637"/>
      <c r="EC30" s="649"/>
    </row>
    <row r="31" spans="2:133" ht="11.25" customHeight="1" x14ac:dyDescent="0.15">
      <c r="B31" s="689" t="s">
        <v>296</v>
      </c>
      <c r="C31" s="690"/>
      <c r="D31" s="690"/>
      <c r="E31" s="690"/>
      <c r="F31" s="690"/>
      <c r="G31" s="690"/>
      <c r="H31" s="690"/>
      <c r="I31" s="690"/>
      <c r="J31" s="690"/>
      <c r="K31" s="690"/>
      <c r="L31" s="690"/>
      <c r="M31" s="690"/>
      <c r="N31" s="690"/>
      <c r="O31" s="690"/>
      <c r="P31" s="690"/>
      <c r="Q31" s="691"/>
      <c r="R31" s="622" t="s">
        <v>121</v>
      </c>
      <c r="S31" s="623"/>
      <c r="T31" s="623"/>
      <c r="U31" s="623"/>
      <c r="V31" s="623"/>
      <c r="W31" s="623"/>
      <c r="X31" s="623"/>
      <c r="Y31" s="624"/>
      <c r="Z31" s="660" t="s">
        <v>121</v>
      </c>
      <c r="AA31" s="660"/>
      <c r="AB31" s="660"/>
      <c r="AC31" s="660"/>
      <c r="AD31" s="661" t="s">
        <v>121</v>
      </c>
      <c r="AE31" s="661"/>
      <c r="AF31" s="661"/>
      <c r="AG31" s="661"/>
      <c r="AH31" s="661"/>
      <c r="AI31" s="661"/>
      <c r="AJ31" s="661"/>
      <c r="AK31" s="661"/>
      <c r="AL31" s="625" t="s">
        <v>121</v>
      </c>
      <c r="AM31" s="626"/>
      <c r="AN31" s="626"/>
      <c r="AO31" s="662"/>
      <c r="AP31" s="692" t="s">
        <v>297</v>
      </c>
      <c r="AQ31" s="693"/>
      <c r="AR31" s="693"/>
      <c r="AS31" s="693"/>
      <c r="AT31" s="694" t="s">
        <v>298</v>
      </c>
      <c r="AU31" s="218"/>
      <c r="AV31" s="218"/>
      <c r="AW31" s="218"/>
      <c r="AX31" s="680" t="s">
        <v>176</v>
      </c>
      <c r="AY31" s="681"/>
      <c r="AZ31" s="681"/>
      <c r="BA31" s="681"/>
      <c r="BB31" s="681"/>
      <c r="BC31" s="681"/>
      <c r="BD31" s="681"/>
      <c r="BE31" s="681"/>
      <c r="BF31" s="682"/>
      <c r="BG31" s="684">
        <v>99.6</v>
      </c>
      <c r="BH31" s="685"/>
      <c r="BI31" s="685"/>
      <c r="BJ31" s="685"/>
      <c r="BK31" s="685"/>
      <c r="BL31" s="685"/>
      <c r="BM31" s="686">
        <v>98.9</v>
      </c>
      <c r="BN31" s="685"/>
      <c r="BO31" s="685"/>
      <c r="BP31" s="685"/>
      <c r="BQ31" s="687"/>
      <c r="BR31" s="684">
        <v>99.6</v>
      </c>
      <c r="BS31" s="685"/>
      <c r="BT31" s="685"/>
      <c r="BU31" s="685"/>
      <c r="BV31" s="685"/>
      <c r="BW31" s="685"/>
      <c r="BX31" s="686">
        <v>98.8</v>
      </c>
      <c r="BY31" s="685"/>
      <c r="BZ31" s="685"/>
      <c r="CA31" s="685"/>
      <c r="CB31" s="687"/>
      <c r="CD31" s="643"/>
      <c r="CE31" s="644"/>
      <c r="CF31" s="619" t="s">
        <v>299</v>
      </c>
      <c r="CG31" s="620"/>
      <c r="CH31" s="620"/>
      <c r="CI31" s="620"/>
      <c r="CJ31" s="620"/>
      <c r="CK31" s="620"/>
      <c r="CL31" s="620"/>
      <c r="CM31" s="620"/>
      <c r="CN31" s="620"/>
      <c r="CO31" s="620"/>
      <c r="CP31" s="620"/>
      <c r="CQ31" s="621"/>
      <c r="CR31" s="622">
        <v>32521</v>
      </c>
      <c r="CS31" s="635"/>
      <c r="CT31" s="635"/>
      <c r="CU31" s="635"/>
      <c r="CV31" s="635"/>
      <c r="CW31" s="635"/>
      <c r="CX31" s="635"/>
      <c r="CY31" s="636"/>
      <c r="CZ31" s="625">
        <v>0.2</v>
      </c>
      <c r="DA31" s="637"/>
      <c r="DB31" s="637"/>
      <c r="DC31" s="638"/>
      <c r="DD31" s="628">
        <v>31543</v>
      </c>
      <c r="DE31" s="635"/>
      <c r="DF31" s="635"/>
      <c r="DG31" s="635"/>
      <c r="DH31" s="635"/>
      <c r="DI31" s="635"/>
      <c r="DJ31" s="635"/>
      <c r="DK31" s="636"/>
      <c r="DL31" s="628">
        <v>31543</v>
      </c>
      <c r="DM31" s="635"/>
      <c r="DN31" s="635"/>
      <c r="DO31" s="635"/>
      <c r="DP31" s="635"/>
      <c r="DQ31" s="635"/>
      <c r="DR31" s="635"/>
      <c r="DS31" s="635"/>
      <c r="DT31" s="635"/>
      <c r="DU31" s="635"/>
      <c r="DV31" s="636"/>
      <c r="DW31" s="625">
        <v>0.3</v>
      </c>
      <c r="DX31" s="637"/>
      <c r="DY31" s="637"/>
      <c r="DZ31" s="637"/>
      <c r="EA31" s="637"/>
      <c r="EB31" s="637"/>
      <c r="EC31" s="649"/>
    </row>
    <row r="32" spans="2:133" ht="11.25" customHeight="1" x14ac:dyDescent="0.15">
      <c r="B32" s="619" t="s">
        <v>300</v>
      </c>
      <c r="C32" s="620"/>
      <c r="D32" s="620"/>
      <c r="E32" s="620"/>
      <c r="F32" s="620"/>
      <c r="G32" s="620"/>
      <c r="H32" s="620"/>
      <c r="I32" s="620"/>
      <c r="J32" s="620"/>
      <c r="K32" s="620"/>
      <c r="L32" s="620"/>
      <c r="M32" s="620"/>
      <c r="N32" s="620"/>
      <c r="O32" s="620"/>
      <c r="P32" s="620"/>
      <c r="Q32" s="621"/>
      <c r="R32" s="622">
        <v>1248813</v>
      </c>
      <c r="S32" s="623"/>
      <c r="T32" s="623"/>
      <c r="U32" s="623"/>
      <c r="V32" s="623"/>
      <c r="W32" s="623"/>
      <c r="X32" s="623"/>
      <c r="Y32" s="624"/>
      <c r="Z32" s="660">
        <v>6</v>
      </c>
      <c r="AA32" s="660"/>
      <c r="AB32" s="660"/>
      <c r="AC32" s="660"/>
      <c r="AD32" s="661" t="s">
        <v>121</v>
      </c>
      <c r="AE32" s="661"/>
      <c r="AF32" s="661"/>
      <c r="AG32" s="661"/>
      <c r="AH32" s="661"/>
      <c r="AI32" s="661"/>
      <c r="AJ32" s="661"/>
      <c r="AK32" s="661"/>
      <c r="AL32" s="625" t="s">
        <v>121</v>
      </c>
      <c r="AM32" s="626"/>
      <c r="AN32" s="626"/>
      <c r="AO32" s="662"/>
      <c r="AP32" s="663"/>
      <c r="AQ32" s="664"/>
      <c r="AR32" s="664"/>
      <c r="AS32" s="664"/>
      <c r="AT32" s="695"/>
      <c r="AU32" s="214" t="s">
        <v>301</v>
      </c>
      <c r="AX32" s="619" t="s">
        <v>302</v>
      </c>
      <c r="AY32" s="620"/>
      <c r="AZ32" s="620"/>
      <c r="BA32" s="620"/>
      <c r="BB32" s="620"/>
      <c r="BC32" s="620"/>
      <c r="BD32" s="620"/>
      <c r="BE32" s="620"/>
      <c r="BF32" s="621"/>
      <c r="BG32" s="688">
        <v>99.4</v>
      </c>
      <c r="BH32" s="635"/>
      <c r="BI32" s="635"/>
      <c r="BJ32" s="635"/>
      <c r="BK32" s="635"/>
      <c r="BL32" s="635"/>
      <c r="BM32" s="626">
        <v>98.6</v>
      </c>
      <c r="BN32" s="635"/>
      <c r="BO32" s="635"/>
      <c r="BP32" s="635"/>
      <c r="BQ32" s="658"/>
      <c r="BR32" s="688">
        <v>99.5</v>
      </c>
      <c r="BS32" s="635"/>
      <c r="BT32" s="635"/>
      <c r="BU32" s="635"/>
      <c r="BV32" s="635"/>
      <c r="BW32" s="635"/>
      <c r="BX32" s="626">
        <v>98.6</v>
      </c>
      <c r="BY32" s="635"/>
      <c r="BZ32" s="635"/>
      <c r="CA32" s="635"/>
      <c r="CB32" s="658"/>
      <c r="CD32" s="645"/>
      <c r="CE32" s="646"/>
      <c r="CF32" s="619" t="s">
        <v>303</v>
      </c>
      <c r="CG32" s="620"/>
      <c r="CH32" s="620"/>
      <c r="CI32" s="620"/>
      <c r="CJ32" s="620"/>
      <c r="CK32" s="620"/>
      <c r="CL32" s="620"/>
      <c r="CM32" s="620"/>
      <c r="CN32" s="620"/>
      <c r="CO32" s="620"/>
      <c r="CP32" s="620"/>
      <c r="CQ32" s="621"/>
      <c r="CR32" s="622" t="s">
        <v>121</v>
      </c>
      <c r="CS32" s="623"/>
      <c r="CT32" s="623"/>
      <c r="CU32" s="623"/>
      <c r="CV32" s="623"/>
      <c r="CW32" s="623"/>
      <c r="CX32" s="623"/>
      <c r="CY32" s="624"/>
      <c r="CZ32" s="625" t="s">
        <v>121</v>
      </c>
      <c r="DA32" s="637"/>
      <c r="DB32" s="637"/>
      <c r="DC32" s="638"/>
      <c r="DD32" s="628" t="s">
        <v>121</v>
      </c>
      <c r="DE32" s="623"/>
      <c r="DF32" s="623"/>
      <c r="DG32" s="623"/>
      <c r="DH32" s="623"/>
      <c r="DI32" s="623"/>
      <c r="DJ32" s="623"/>
      <c r="DK32" s="624"/>
      <c r="DL32" s="628" t="s">
        <v>121</v>
      </c>
      <c r="DM32" s="623"/>
      <c r="DN32" s="623"/>
      <c r="DO32" s="623"/>
      <c r="DP32" s="623"/>
      <c r="DQ32" s="623"/>
      <c r="DR32" s="623"/>
      <c r="DS32" s="623"/>
      <c r="DT32" s="623"/>
      <c r="DU32" s="623"/>
      <c r="DV32" s="624"/>
      <c r="DW32" s="625" t="s">
        <v>121</v>
      </c>
      <c r="DX32" s="637"/>
      <c r="DY32" s="637"/>
      <c r="DZ32" s="637"/>
      <c r="EA32" s="637"/>
      <c r="EB32" s="637"/>
      <c r="EC32" s="649"/>
    </row>
    <row r="33" spans="2:133" ht="11.25" customHeight="1" x14ac:dyDescent="0.15">
      <c r="B33" s="619" t="s">
        <v>304</v>
      </c>
      <c r="C33" s="620"/>
      <c r="D33" s="620"/>
      <c r="E33" s="620"/>
      <c r="F33" s="620"/>
      <c r="G33" s="620"/>
      <c r="H33" s="620"/>
      <c r="I33" s="620"/>
      <c r="J33" s="620"/>
      <c r="K33" s="620"/>
      <c r="L33" s="620"/>
      <c r="M33" s="620"/>
      <c r="N33" s="620"/>
      <c r="O33" s="620"/>
      <c r="P33" s="620"/>
      <c r="Q33" s="621"/>
      <c r="R33" s="622">
        <v>28062</v>
      </c>
      <c r="S33" s="623"/>
      <c r="T33" s="623"/>
      <c r="U33" s="623"/>
      <c r="V33" s="623"/>
      <c r="W33" s="623"/>
      <c r="X33" s="623"/>
      <c r="Y33" s="624"/>
      <c r="Z33" s="660">
        <v>0.1</v>
      </c>
      <c r="AA33" s="660"/>
      <c r="AB33" s="660"/>
      <c r="AC33" s="660"/>
      <c r="AD33" s="661" t="s">
        <v>121</v>
      </c>
      <c r="AE33" s="661"/>
      <c r="AF33" s="661"/>
      <c r="AG33" s="661"/>
      <c r="AH33" s="661"/>
      <c r="AI33" s="661"/>
      <c r="AJ33" s="661"/>
      <c r="AK33" s="661"/>
      <c r="AL33" s="625" t="s">
        <v>121</v>
      </c>
      <c r="AM33" s="626"/>
      <c r="AN33" s="626"/>
      <c r="AO33" s="662"/>
      <c r="AP33" s="665"/>
      <c r="AQ33" s="666"/>
      <c r="AR33" s="666"/>
      <c r="AS33" s="666"/>
      <c r="AT33" s="696"/>
      <c r="AU33" s="219"/>
      <c r="AV33" s="219"/>
      <c r="AW33" s="219"/>
      <c r="AX33" s="603" t="s">
        <v>305</v>
      </c>
      <c r="AY33" s="604"/>
      <c r="AZ33" s="604"/>
      <c r="BA33" s="604"/>
      <c r="BB33" s="604"/>
      <c r="BC33" s="604"/>
      <c r="BD33" s="604"/>
      <c r="BE33" s="604"/>
      <c r="BF33" s="605"/>
      <c r="BG33" s="683">
        <v>99.7</v>
      </c>
      <c r="BH33" s="607"/>
      <c r="BI33" s="607"/>
      <c r="BJ33" s="607"/>
      <c r="BK33" s="607"/>
      <c r="BL33" s="607"/>
      <c r="BM33" s="653">
        <v>99.2</v>
      </c>
      <c r="BN33" s="607"/>
      <c r="BO33" s="607"/>
      <c r="BP33" s="607"/>
      <c r="BQ33" s="670"/>
      <c r="BR33" s="683">
        <v>99.7</v>
      </c>
      <c r="BS33" s="607"/>
      <c r="BT33" s="607"/>
      <c r="BU33" s="607"/>
      <c r="BV33" s="607"/>
      <c r="BW33" s="607"/>
      <c r="BX33" s="653">
        <v>98.8</v>
      </c>
      <c r="BY33" s="607"/>
      <c r="BZ33" s="607"/>
      <c r="CA33" s="607"/>
      <c r="CB33" s="670"/>
      <c r="CD33" s="619" t="s">
        <v>306</v>
      </c>
      <c r="CE33" s="620"/>
      <c r="CF33" s="620"/>
      <c r="CG33" s="620"/>
      <c r="CH33" s="620"/>
      <c r="CI33" s="620"/>
      <c r="CJ33" s="620"/>
      <c r="CK33" s="620"/>
      <c r="CL33" s="620"/>
      <c r="CM33" s="620"/>
      <c r="CN33" s="620"/>
      <c r="CO33" s="620"/>
      <c r="CP33" s="620"/>
      <c r="CQ33" s="621"/>
      <c r="CR33" s="622">
        <v>7999566</v>
      </c>
      <c r="CS33" s="635"/>
      <c r="CT33" s="635"/>
      <c r="CU33" s="635"/>
      <c r="CV33" s="635"/>
      <c r="CW33" s="635"/>
      <c r="CX33" s="635"/>
      <c r="CY33" s="636"/>
      <c r="CZ33" s="625">
        <v>42.9</v>
      </c>
      <c r="DA33" s="637"/>
      <c r="DB33" s="637"/>
      <c r="DC33" s="638"/>
      <c r="DD33" s="628">
        <v>6550150</v>
      </c>
      <c r="DE33" s="635"/>
      <c r="DF33" s="635"/>
      <c r="DG33" s="635"/>
      <c r="DH33" s="635"/>
      <c r="DI33" s="635"/>
      <c r="DJ33" s="635"/>
      <c r="DK33" s="636"/>
      <c r="DL33" s="628">
        <v>4981625</v>
      </c>
      <c r="DM33" s="635"/>
      <c r="DN33" s="635"/>
      <c r="DO33" s="635"/>
      <c r="DP33" s="635"/>
      <c r="DQ33" s="635"/>
      <c r="DR33" s="635"/>
      <c r="DS33" s="635"/>
      <c r="DT33" s="635"/>
      <c r="DU33" s="635"/>
      <c r="DV33" s="636"/>
      <c r="DW33" s="625">
        <v>47.9</v>
      </c>
      <c r="DX33" s="637"/>
      <c r="DY33" s="637"/>
      <c r="DZ33" s="637"/>
      <c r="EA33" s="637"/>
      <c r="EB33" s="637"/>
      <c r="EC33" s="649"/>
    </row>
    <row r="34" spans="2:133" ht="11.25" customHeight="1" x14ac:dyDescent="0.15">
      <c r="B34" s="619" t="s">
        <v>307</v>
      </c>
      <c r="C34" s="620"/>
      <c r="D34" s="620"/>
      <c r="E34" s="620"/>
      <c r="F34" s="620"/>
      <c r="G34" s="620"/>
      <c r="H34" s="620"/>
      <c r="I34" s="620"/>
      <c r="J34" s="620"/>
      <c r="K34" s="620"/>
      <c r="L34" s="620"/>
      <c r="M34" s="620"/>
      <c r="N34" s="620"/>
      <c r="O34" s="620"/>
      <c r="P34" s="620"/>
      <c r="Q34" s="621"/>
      <c r="R34" s="622">
        <v>274919</v>
      </c>
      <c r="S34" s="623"/>
      <c r="T34" s="623"/>
      <c r="U34" s="623"/>
      <c r="V34" s="623"/>
      <c r="W34" s="623"/>
      <c r="X34" s="623"/>
      <c r="Y34" s="624"/>
      <c r="Z34" s="660">
        <v>1.3</v>
      </c>
      <c r="AA34" s="660"/>
      <c r="AB34" s="660"/>
      <c r="AC34" s="660"/>
      <c r="AD34" s="661" t="s">
        <v>121</v>
      </c>
      <c r="AE34" s="661"/>
      <c r="AF34" s="661"/>
      <c r="AG34" s="661"/>
      <c r="AH34" s="661"/>
      <c r="AI34" s="661"/>
      <c r="AJ34" s="661"/>
      <c r="AK34" s="661"/>
      <c r="AL34" s="625" t="s">
        <v>121</v>
      </c>
      <c r="AM34" s="626"/>
      <c r="AN34" s="626"/>
      <c r="AO34" s="662"/>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9" t="s">
        <v>308</v>
      </c>
      <c r="CE34" s="620"/>
      <c r="CF34" s="620"/>
      <c r="CG34" s="620"/>
      <c r="CH34" s="620"/>
      <c r="CI34" s="620"/>
      <c r="CJ34" s="620"/>
      <c r="CK34" s="620"/>
      <c r="CL34" s="620"/>
      <c r="CM34" s="620"/>
      <c r="CN34" s="620"/>
      <c r="CO34" s="620"/>
      <c r="CP34" s="620"/>
      <c r="CQ34" s="621"/>
      <c r="CR34" s="622">
        <v>3151671</v>
      </c>
      <c r="CS34" s="623"/>
      <c r="CT34" s="623"/>
      <c r="CU34" s="623"/>
      <c r="CV34" s="623"/>
      <c r="CW34" s="623"/>
      <c r="CX34" s="623"/>
      <c r="CY34" s="624"/>
      <c r="CZ34" s="625">
        <v>16.899999999999999</v>
      </c>
      <c r="DA34" s="637"/>
      <c r="DB34" s="637"/>
      <c r="DC34" s="638"/>
      <c r="DD34" s="628">
        <v>2556522</v>
      </c>
      <c r="DE34" s="623"/>
      <c r="DF34" s="623"/>
      <c r="DG34" s="623"/>
      <c r="DH34" s="623"/>
      <c r="DI34" s="623"/>
      <c r="DJ34" s="623"/>
      <c r="DK34" s="624"/>
      <c r="DL34" s="628">
        <v>2218291</v>
      </c>
      <c r="DM34" s="623"/>
      <c r="DN34" s="623"/>
      <c r="DO34" s="623"/>
      <c r="DP34" s="623"/>
      <c r="DQ34" s="623"/>
      <c r="DR34" s="623"/>
      <c r="DS34" s="623"/>
      <c r="DT34" s="623"/>
      <c r="DU34" s="623"/>
      <c r="DV34" s="624"/>
      <c r="DW34" s="625">
        <v>21.3</v>
      </c>
      <c r="DX34" s="637"/>
      <c r="DY34" s="637"/>
      <c r="DZ34" s="637"/>
      <c r="EA34" s="637"/>
      <c r="EB34" s="637"/>
      <c r="EC34" s="649"/>
    </row>
    <row r="35" spans="2:133" ht="11.25" customHeight="1" x14ac:dyDescent="0.15">
      <c r="B35" s="619" t="s">
        <v>309</v>
      </c>
      <c r="C35" s="620"/>
      <c r="D35" s="620"/>
      <c r="E35" s="620"/>
      <c r="F35" s="620"/>
      <c r="G35" s="620"/>
      <c r="H35" s="620"/>
      <c r="I35" s="620"/>
      <c r="J35" s="620"/>
      <c r="K35" s="620"/>
      <c r="L35" s="620"/>
      <c r="M35" s="620"/>
      <c r="N35" s="620"/>
      <c r="O35" s="620"/>
      <c r="P35" s="620"/>
      <c r="Q35" s="621"/>
      <c r="R35" s="622">
        <v>1814595</v>
      </c>
      <c r="S35" s="623"/>
      <c r="T35" s="623"/>
      <c r="U35" s="623"/>
      <c r="V35" s="623"/>
      <c r="W35" s="623"/>
      <c r="X35" s="623"/>
      <c r="Y35" s="624"/>
      <c r="Z35" s="660">
        <v>8.6999999999999993</v>
      </c>
      <c r="AA35" s="660"/>
      <c r="AB35" s="660"/>
      <c r="AC35" s="660"/>
      <c r="AD35" s="661" t="s">
        <v>121</v>
      </c>
      <c r="AE35" s="661"/>
      <c r="AF35" s="661"/>
      <c r="AG35" s="661"/>
      <c r="AH35" s="661"/>
      <c r="AI35" s="661"/>
      <c r="AJ35" s="661"/>
      <c r="AK35" s="661"/>
      <c r="AL35" s="625" t="s">
        <v>121</v>
      </c>
      <c r="AM35" s="626"/>
      <c r="AN35" s="626"/>
      <c r="AO35" s="662"/>
      <c r="AP35" s="222"/>
      <c r="AQ35" s="674" t="s">
        <v>310</v>
      </c>
      <c r="AR35" s="675"/>
      <c r="AS35" s="675"/>
      <c r="AT35" s="675"/>
      <c r="AU35" s="675"/>
      <c r="AV35" s="675"/>
      <c r="AW35" s="675"/>
      <c r="AX35" s="675"/>
      <c r="AY35" s="675"/>
      <c r="AZ35" s="675"/>
      <c r="BA35" s="675"/>
      <c r="BB35" s="675"/>
      <c r="BC35" s="675"/>
      <c r="BD35" s="675"/>
      <c r="BE35" s="675"/>
      <c r="BF35" s="676"/>
      <c r="BG35" s="674" t="s">
        <v>311</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19" t="s">
        <v>312</v>
      </c>
      <c r="CE35" s="620"/>
      <c r="CF35" s="620"/>
      <c r="CG35" s="620"/>
      <c r="CH35" s="620"/>
      <c r="CI35" s="620"/>
      <c r="CJ35" s="620"/>
      <c r="CK35" s="620"/>
      <c r="CL35" s="620"/>
      <c r="CM35" s="620"/>
      <c r="CN35" s="620"/>
      <c r="CO35" s="620"/>
      <c r="CP35" s="620"/>
      <c r="CQ35" s="621"/>
      <c r="CR35" s="622">
        <v>1073603</v>
      </c>
      <c r="CS35" s="635"/>
      <c r="CT35" s="635"/>
      <c r="CU35" s="635"/>
      <c r="CV35" s="635"/>
      <c r="CW35" s="635"/>
      <c r="CX35" s="635"/>
      <c r="CY35" s="636"/>
      <c r="CZ35" s="625">
        <v>5.8</v>
      </c>
      <c r="DA35" s="637"/>
      <c r="DB35" s="637"/>
      <c r="DC35" s="638"/>
      <c r="DD35" s="628">
        <v>973728</v>
      </c>
      <c r="DE35" s="635"/>
      <c r="DF35" s="635"/>
      <c r="DG35" s="635"/>
      <c r="DH35" s="635"/>
      <c r="DI35" s="635"/>
      <c r="DJ35" s="635"/>
      <c r="DK35" s="636"/>
      <c r="DL35" s="628">
        <v>897973</v>
      </c>
      <c r="DM35" s="635"/>
      <c r="DN35" s="635"/>
      <c r="DO35" s="635"/>
      <c r="DP35" s="635"/>
      <c r="DQ35" s="635"/>
      <c r="DR35" s="635"/>
      <c r="DS35" s="635"/>
      <c r="DT35" s="635"/>
      <c r="DU35" s="635"/>
      <c r="DV35" s="636"/>
      <c r="DW35" s="625">
        <v>8.6</v>
      </c>
      <c r="DX35" s="637"/>
      <c r="DY35" s="637"/>
      <c r="DZ35" s="637"/>
      <c r="EA35" s="637"/>
      <c r="EB35" s="637"/>
      <c r="EC35" s="649"/>
    </row>
    <row r="36" spans="2:133" ht="11.25" customHeight="1" x14ac:dyDescent="0.15">
      <c r="B36" s="619" t="s">
        <v>313</v>
      </c>
      <c r="C36" s="620"/>
      <c r="D36" s="620"/>
      <c r="E36" s="620"/>
      <c r="F36" s="620"/>
      <c r="G36" s="620"/>
      <c r="H36" s="620"/>
      <c r="I36" s="620"/>
      <c r="J36" s="620"/>
      <c r="K36" s="620"/>
      <c r="L36" s="620"/>
      <c r="M36" s="620"/>
      <c r="N36" s="620"/>
      <c r="O36" s="620"/>
      <c r="P36" s="620"/>
      <c r="Q36" s="621"/>
      <c r="R36" s="622">
        <v>2030266</v>
      </c>
      <c r="S36" s="623"/>
      <c r="T36" s="623"/>
      <c r="U36" s="623"/>
      <c r="V36" s="623"/>
      <c r="W36" s="623"/>
      <c r="X36" s="623"/>
      <c r="Y36" s="624"/>
      <c r="Z36" s="660">
        <v>9.6999999999999993</v>
      </c>
      <c r="AA36" s="660"/>
      <c r="AB36" s="660"/>
      <c r="AC36" s="660"/>
      <c r="AD36" s="661" t="s">
        <v>121</v>
      </c>
      <c r="AE36" s="661"/>
      <c r="AF36" s="661"/>
      <c r="AG36" s="661"/>
      <c r="AH36" s="661"/>
      <c r="AI36" s="661"/>
      <c r="AJ36" s="661"/>
      <c r="AK36" s="661"/>
      <c r="AL36" s="625" t="s">
        <v>121</v>
      </c>
      <c r="AM36" s="626"/>
      <c r="AN36" s="626"/>
      <c r="AO36" s="662"/>
      <c r="AP36" s="222"/>
      <c r="AQ36" s="671" t="s">
        <v>314</v>
      </c>
      <c r="AR36" s="672"/>
      <c r="AS36" s="672"/>
      <c r="AT36" s="672"/>
      <c r="AU36" s="672"/>
      <c r="AV36" s="672"/>
      <c r="AW36" s="672"/>
      <c r="AX36" s="672"/>
      <c r="AY36" s="673"/>
      <c r="AZ36" s="677">
        <v>1226151</v>
      </c>
      <c r="BA36" s="678"/>
      <c r="BB36" s="678"/>
      <c r="BC36" s="678"/>
      <c r="BD36" s="678"/>
      <c r="BE36" s="678"/>
      <c r="BF36" s="679"/>
      <c r="BG36" s="680" t="s">
        <v>315</v>
      </c>
      <c r="BH36" s="681"/>
      <c r="BI36" s="681"/>
      <c r="BJ36" s="681"/>
      <c r="BK36" s="681"/>
      <c r="BL36" s="681"/>
      <c r="BM36" s="681"/>
      <c r="BN36" s="681"/>
      <c r="BO36" s="681"/>
      <c r="BP36" s="681"/>
      <c r="BQ36" s="681"/>
      <c r="BR36" s="681"/>
      <c r="BS36" s="681"/>
      <c r="BT36" s="681"/>
      <c r="BU36" s="682"/>
      <c r="BV36" s="677">
        <v>31658</v>
      </c>
      <c r="BW36" s="678"/>
      <c r="BX36" s="678"/>
      <c r="BY36" s="678"/>
      <c r="BZ36" s="678"/>
      <c r="CA36" s="678"/>
      <c r="CB36" s="679"/>
      <c r="CD36" s="619" t="s">
        <v>316</v>
      </c>
      <c r="CE36" s="620"/>
      <c r="CF36" s="620"/>
      <c r="CG36" s="620"/>
      <c r="CH36" s="620"/>
      <c r="CI36" s="620"/>
      <c r="CJ36" s="620"/>
      <c r="CK36" s="620"/>
      <c r="CL36" s="620"/>
      <c r="CM36" s="620"/>
      <c r="CN36" s="620"/>
      <c r="CO36" s="620"/>
      <c r="CP36" s="620"/>
      <c r="CQ36" s="621"/>
      <c r="CR36" s="622">
        <v>1568298</v>
      </c>
      <c r="CS36" s="623"/>
      <c r="CT36" s="623"/>
      <c r="CU36" s="623"/>
      <c r="CV36" s="623"/>
      <c r="CW36" s="623"/>
      <c r="CX36" s="623"/>
      <c r="CY36" s="624"/>
      <c r="CZ36" s="625">
        <v>8.4</v>
      </c>
      <c r="DA36" s="637"/>
      <c r="DB36" s="637"/>
      <c r="DC36" s="638"/>
      <c r="DD36" s="628">
        <v>1270033</v>
      </c>
      <c r="DE36" s="623"/>
      <c r="DF36" s="623"/>
      <c r="DG36" s="623"/>
      <c r="DH36" s="623"/>
      <c r="DI36" s="623"/>
      <c r="DJ36" s="623"/>
      <c r="DK36" s="624"/>
      <c r="DL36" s="628">
        <v>1022256</v>
      </c>
      <c r="DM36" s="623"/>
      <c r="DN36" s="623"/>
      <c r="DO36" s="623"/>
      <c r="DP36" s="623"/>
      <c r="DQ36" s="623"/>
      <c r="DR36" s="623"/>
      <c r="DS36" s="623"/>
      <c r="DT36" s="623"/>
      <c r="DU36" s="623"/>
      <c r="DV36" s="624"/>
      <c r="DW36" s="625">
        <v>9.8000000000000007</v>
      </c>
      <c r="DX36" s="637"/>
      <c r="DY36" s="637"/>
      <c r="DZ36" s="637"/>
      <c r="EA36" s="637"/>
      <c r="EB36" s="637"/>
      <c r="EC36" s="649"/>
    </row>
    <row r="37" spans="2:133" ht="11.25" customHeight="1" x14ac:dyDescent="0.15">
      <c r="B37" s="619" t="s">
        <v>317</v>
      </c>
      <c r="C37" s="620"/>
      <c r="D37" s="620"/>
      <c r="E37" s="620"/>
      <c r="F37" s="620"/>
      <c r="G37" s="620"/>
      <c r="H37" s="620"/>
      <c r="I37" s="620"/>
      <c r="J37" s="620"/>
      <c r="K37" s="620"/>
      <c r="L37" s="620"/>
      <c r="M37" s="620"/>
      <c r="N37" s="620"/>
      <c r="O37" s="620"/>
      <c r="P37" s="620"/>
      <c r="Q37" s="621"/>
      <c r="R37" s="622">
        <v>241271</v>
      </c>
      <c r="S37" s="623"/>
      <c r="T37" s="623"/>
      <c r="U37" s="623"/>
      <c r="V37" s="623"/>
      <c r="W37" s="623"/>
      <c r="X37" s="623"/>
      <c r="Y37" s="624"/>
      <c r="Z37" s="660">
        <v>1.2</v>
      </c>
      <c r="AA37" s="660"/>
      <c r="AB37" s="660"/>
      <c r="AC37" s="660"/>
      <c r="AD37" s="661">
        <v>327</v>
      </c>
      <c r="AE37" s="661"/>
      <c r="AF37" s="661"/>
      <c r="AG37" s="661"/>
      <c r="AH37" s="661"/>
      <c r="AI37" s="661"/>
      <c r="AJ37" s="661"/>
      <c r="AK37" s="661"/>
      <c r="AL37" s="625">
        <v>0</v>
      </c>
      <c r="AM37" s="626"/>
      <c r="AN37" s="626"/>
      <c r="AO37" s="662"/>
      <c r="AQ37" s="655" t="s">
        <v>318</v>
      </c>
      <c r="AR37" s="656"/>
      <c r="AS37" s="656"/>
      <c r="AT37" s="656"/>
      <c r="AU37" s="656"/>
      <c r="AV37" s="656"/>
      <c r="AW37" s="656"/>
      <c r="AX37" s="656"/>
      <c r="AY37" s="657"/>
      <c r="AZ37" s="622">
        <v>46499</v>
      </c>
      <c r="BA37" s="623"/>
      <c r="BB37" s="623"/>
      <c r="BC37" s="623"/>
      <c r="BD37" s="635"/>
      <c r="BE37" s="635"/>
      <c r="BF37" s="658"/>
      <c r="BG37" s="619" t="s">
        <v>319</v>
      </c>
      <c r="BH37" s="620"/>
      <c r="BI37" s="620"/>
      <c r="BJ37" s="620"/>
      <c r="BK37" s="620"/>
      <c r="BL37" s="620"/>
      <c r="BM37" s="620"/>
      <c r="BN37" s="620"/>
      <c r="BO37" s="620"/>
      <c r="BP37" s="620"/>
      <c r="BQ37" s="620"/>
      <c r="BR37" s="620"/>
      <c r="BS37" s="620"/>
      <c r="BT37" s="620"/>
      <c r="BU37" s="621"/>
      <c r="BV37" s="622">
        <v>9439</v>
      </c>
      <c r="BW37" s="623"/>
      <c r="BX37" s="623"/>
      <c r="BY37" s="623"/>
      <c r="BZ37" s="623"/>
      <c r="CA37" s="623"/>
      <c r="CB37" s="659"/>
      <c r="CD37" s="619" t="s">
        <v>320</v>
      </c>
      <c r="CE37" s="620"/>
      <c r="CF37" s="620"/>
      <c r="CG37" s="620"/>
      <c r="CH37" s="620"/>
      <c r="CI37" s="620"/>
      <c r="CJ37" s="620"/>
      <c r="CK37" s="620"/>
      <c r="CL37" s="620"/>
      <c r="CM37" s="620"/>
      <c r="CN37" s="620"/>
      <c r="CO37" s="620"/>
      <c r="CP37" s="620"/>
      <c r="CQ37" s="621"/>
      <c r="CR37" s="622">
        <v>674250</v>
      </c>
      <c r="CS37" s="635"/>
      <c r="CT37" s="635"/>
      <c r="CU37" s="635"/>
      <c r="CV37" s="635"/>
      <c r="CW37" s="635"/>
      <c r="CX37" s="635"/>
      <c r="CY37" s="636"/>
      <c r="CZ37" s="625">
        <v>3.6</v>
      </c>
      <c r="DA37" s="637"/>
      <c r="DB37" s="637"/>
      <c r="DC37" s="638"/>
      <c r="DD37" s="628">
        <v>674250</v>
      </c>
      <c r="DE37" s="635"/>
      <c r="DF37" s="635"/>
      <c r="DG37" s="635"/>
      <c r="DH37" s="635"/>
      <c r="DI37" s="635"/>
      <c r="DJ37" s="635"/>
      <c r="DK37" s="636"/>
      <c r="DL37" s="628">
        <v>671043</v>
      </c>
      <c r="DM37" s="635"/>
      <c r="DN37" s="635"/>
      <c r="DO37" s="635"/>
      <c r="DP37" s="635"/>
      <c r="DQ37" s="635"/>
      <c r="DR37" s="635"/>
      <c r="DS37" s="635"/>
      <c r="DT37" s="635"/>
      <c r="DU37" s="635"/>
      <c r="DV37" s="636"/>
      <c r="DW37" s="625">
        <v>6.5</v>
      </c>
      <c r="DX37" s="637"/>
      <c r="DY37" s="637"/>
      <c r="DZ37" s="637"/>
      <c r="EA37" s="637"/>
      <c r="EB37" s="637"/>
      <c r="EC37" s="649"/>
    </row>
    <row r="38" spans="2:133" ht="11.25" customHeight="1" x14ac:dyDescent="0.15">
      <c r="B38" s="619" t="s">
        <v>321</v>
      </c>
      <c r="C38" s="620"/>
      <c r="D38" s="620"/>
      <c r="E38" s="620"/>
      <c r="F38" s="620"/>
      <c r="G38" s="620"/>
      <c r="H38" s="620"/>
      <c r="I38" s="620"/>
      <c r="J38" s="620"/>
      <c r="K38" s="620"/>
      <c r="L38" s="620"/>
      <c r="M38" s="620"/>
      <c r="N38" s="620"/>
      <c r="O38" s="620"/>
      <c r="P38" s="620"/>
      <c r="Q38" s="621"/>
      <c r="R38" s="622">
        <v>861091</v>
      </c>
      <c r="S38" s="623"/>
      <c r="T38" s="623"/>
      <c r="U38" s="623"/>
      <c r="V38" s="623"/>
      <c r="W38" s="623"/>
      <c r="X38" s="623"/>
      <c r="Y38" s="624"/>
      <c r="Z38" s="660">
        <v>4.0999999999999996</v>
      </c>
      <c r="AA38" s="660"/>
      <c r="AB38" s="660"/>
      <c r="AC38" s="660"/>
      <c r="AD38" s="661" t="s">
        <v>121</v>
      </c>
      <c r="AE38" s="661"/>
      <c r="AF38" s="661"/>
      <c r="AG38" s="661"/>
      <c r="AH38" s="661"/>
      <c r="AI38" s="661"/>
      <c r="AJ38" s="661"/>
      <c r="AK38" s="661"/>
      <c r="AL38" s="625" t="s">
        <v>121</v>
      </c>
      <c r="AM38" s="626"/>
      <c r="AN38" s="626"/>
      <c r="AO38" s="662"/>
      <c r="AQ38" s="655" t="s">
        <v>322</v>
      </c>
      <c r="AR38" s="656"/>
      <c r="AS38" s="656"/>
      <c r="AT38" s="656"/>
      <c r="AU38" s="656"/>
      <c r="AV38" s="656"/>
      <c r="AW38" s="656"/>
      <c r="AX38" s="656"/>
      <c r="AY38" s="657"/>
      <c r="AZ38" s="622">
        <v>13776</v>
      </c>
      <c r="BA38" s="623"/>
      <c r="BB38" s="623"/>
      <c r="BC38" s="623"/>
      <c r="BD38" s="635"/>
      <c r="BE38" s="635"/>
      <c r="BF38" s="658"/>
      <c r="BG38" s="619" t="s">
        <v>323</v>
      </c>
      <c r="BH38" s="620"/>
      <c r="BI38" s="620"/>
      <c r="BJ38" s="620"/>
      <c r="BK38" s="620"/>
      <c r="BL38" s="620"/>
      <c r="BM38" s="620"/>
      <c r="BN38" s="620"/>
      <c r="BO38" s="620"/>
      <c r="BP38" s="620"/>
      <c r="BQ38" s="620"/>
      <c r="BR38" s="620"/>
      <c r="BS38" s="620"/>
      <c r="BT38" s="620"/>
      <c r="BU38" s="621"/>
      <c r="BV38" s="622">
        <v>4816</v>
      </c>
      <c r="BW38" s="623"/>
      <c r="BX38" s="623"/>
      <c r="BY38" s="623"/>
      <c r="BZ38" s="623"/>
      <c r="CA38" s="623"/>
      <c r="CB38" s="659"/>
      <c r="CD38" s="619" t="s">
        <v>324</v>
      </c>
      <c r="CE38" s="620"/>
      <c r="CF38" s="620"/>
      <c r="CG38" s="620"/>
      <c r="CH38" s="620"/>
      <c r="CI38" s="620"/>
      <c r="CJ38" s="620"/>
      <c r="CK38" s="620"/>
      <c r="CL38" s="620"/>
      <c r="CM38" s="620"/>
      <c r="CN38" s="620"/>
      <c r="CO38" s="620"/>
      <c r="CP38" s="620"/>
      <c r="CQ38" s="621"/>
      <c r="CR38" s="622">
        <v>1162395</v>
      </c>
      <c r="CS38" s="623"/>
      <c r="CT38" s="623"/>
      <c r="CU38" s="623"/>
      <c r="CV38" s="623"/>
      <c r="CW38" s="623"/>
      <c r="CX38" s="623"/>
      <c r="CY38" s="624"/>
      <c r="CZ38" s="625">
        <v>6.2</v>
      </c>
      <c r="DA38" s="637"/>
      <c r="DB38" s="637"/>
      <c r="DC38" s="638"/>
      <c r="DD38" s="628">
        <v>939607</v>
      </c>
      <c r="DE38" s="623"/>
      <c r="DF38" s="623"/>
      <c r="DG38" s="623"/>
      <c r="DH38" s="623"/>
      <c r="DI38" s="623"/>
      <c r="DJ38" s="623"/>
      <c r="DK38" s="624"/>
      <c r="DL38" s="628">
        <v>843105</v>
      </c>
      <c r="DM38" s="623"/>
      <c r="DN38" s="623"/>
      <c r="DO38" s="623"/>
      <c r="DP38" s="623"/>
      <c r="DQ38" s="623"/>
      <c r="DR38" s="623"/>
      <c r="DS38" s="623"/>
      <c r="DT38" s="623"/>
      <c r="DU38" s="623"/>
      <c r="DV38" s="624"/>
      <c r="DW38" s="625">
        <v>8.1</v>
      </c>
      <c r="DX38" s="637"/>
      <c r="DY38" s="637"/>
      <c r="DZ38" s="637"/>
      <c r="EA38" s="637"/>
      <c r="EB38" s="637"/>
      <c r="EC38" s="649"/>
    </row>
    <row r="39" spans="2:133" ht="11.25" customHeight="1" x14ac:dyDescent="0.15">
      <c r="B39" s="619" t="s">
        <v>325</v>
      </c>
      <c r="C39" s="620"/>
      <c r="D39" s="620"/>
      <c r="E39" s="620"/>
      <c r="F39" s="620"/>
      <c r="G39" s="620"/>
      <c r="H39" s="620"/>
      <c r="I39" s="620"/>
      <c r="J39" s="620"/>
      <c r="K39" s="620"/>
      <c r="L39" s="620"/>
      <c r="M39" s="620"/>
      <c r="N39" s="620"/>
      <c r="O39" s="620"/>
      <c r="P39" s="620"/>
      <c r="Q39" s="621"/>
      <c r="R39" s="622" t="s">
        <v>121</v>
      </c>
      <c r="S39" s="623"/>
      <c r="T39" s="623"/>
      <c r="U39" s="623"/>
      <c r="V39" s="623"/>
      <c r="W39" s="623"/>
      <c r="X39" s="623"/>
      <c r="Y39" s="624"/>
      <c r="Z39" s="660" t="s">
        <v>121</v>
      </c>
      <c r="AA39" s="660"/>
      <c r="AB39" s="660"/>
      <c r="AC39" s="660"/>
      <c r="AD39" s="661" t="s">
        <v>121</v>
      </c>
      <c r="AE39" s="661"/>
      <c r="AF39" s="661"/>
      <c r="AG39" s="661"/>
      <c r="AH39" s="661"/>
      <c r="AI39" s="661"/>
      <c r="AJ39" s="661"/>
      <c r="AK39" s="661"/>
      <c r="AL39" s="625" t="s">
        <v>121</v>
      </c>
      <c r="AM39" s="626"/>
      <c r="AN39" s="626"/>
      <c r="AO39" s="662"/>
      <c r="AQ39" s="655" t="s">
        <v>326</v>
      </c>
      <c r="AR39" s="656"/>
      <c r="AS39" s="656"/>
      <c r="AT39" s="656"/>
      <c r="AU39" s="656"/>
      <c r="AV39" s="656"/>
      <c r="AW39" s="656"/>
      <c r="AX39" s="656"/>
      <c r="AY39" s="657"/>
      <c r="AZ39" s="622">
        <v>3481</v>
      </c>
      <c r="BA39" s="623"/>
      <c r="BB39" s="623"/>
      <c r="BC39" s="623"/>
      <c r="BD39" s="635"/>
      <c r="BE39" s="635"/>
      <c r="BF39" s="658"/>
      <c r="BG39" s="619" t="s">
        <v>327</v>
      </c>
      <c r="BH39" s="620"/>
      <c r="BI39" s="620"/>
      <c r="BJ39" s="620"/>
      <c r="BK39" s="620"/>
      <c r="BL39" s="620"/>
      <c r="BM39" s="620"/>
      <c r="BN39" s="620"/>
      <c r="BO39" s="620"/>
      <c r="BP39" s="620"/>
      <c r="BQ39" s="620"/>
      <c r="BR39" s="620"/>
      <c r="BS39" s="620"/>
      <c r="BT39" s="620"/>
      <c r="BU39" s="621"/>
      <c r="BV39" s="622">
        <v>7437</v>
      </c>
      <c r="BW39" s="623"/>
      <c r="BX39" s="623"/>
      <c r="BY39" s="623"/>
      <c r="BZ39" s="623"/>
      <c r="CA39" s="623"/>
      <c r="CB39" s="659"/>
      <c r="CD39" s="619" t="s">
        <v>328</v>
      </c>
      <c r="CE39" s="620"/>
      <c r="CF39" s="620"/>
      <c r="CG39" s="620"/>
      <c r="CH39" s="620"/>
      <c r="CI39" s="620"/>
      <c r="CJ39" s="620"/>
      <c r="CK39" s="620"/>
      <c r="CL39" s="620"/>
      <c r="CM39" s="620"/>
      <c r="CN39" s="620"/>
      <c r="CO39" s="620"/>
      <c r="CP39" s="620"/>
      <c r="CQ39" s="621"/>
      <c r="CR39" s="622">
        <v>965914</v>
      </c>
      <c r="CS39" s="635"/>
      <c r="CT39" s="635"/>
      <c r="CU39" s="635"/>
      <c r="CV39" s="635"/>
      <c r="CW39" s="635"/>
      <c r="CX39" s="635"/>
      <c r="CY39" s="636"/>
      <c r="CZ39" s="625">
        <v>5.2</v>
      </c>
      <c r="DA39" s="637"/>
      <c r="DB39" s="637"/>
      <c r="DC39" s="638"/>
      <c r="DD39" s="628">
        <v>780121</v>
      </c>
      <c r="DE39" s="635"/>
      <c r="DF39" s="635"/>
      <c r="DG39" s="635"/>
      <c r="DH39" s="635"/>
      <c r="DI39" s="635"/>
      <c r="DJ39" s="635"/>
      <c r="DK39" s="636"/>
      <c r="DL39" s="628" t="s">
        <v>121</v>
      </c>
      <c r="DM39" s="635"/>
      <c r="DN39" s="635"/>
      <c r="DO39" s="635"/>
      <c r="DP39" s="635"/>
      <c r="DQ39" s="635"/>
      <c r="DR39" s="635"/>
      <c r="DS39" s="635"/>
      <c r="DT39" s="635"/>
      <c r="DU39" s="635"/>
      <c r="DV39" s="636"/>
      <c r="DW39" s="625" t="s">
        <v>121</v>
      </c>
      <c r="DX39" s="637"/>
      <c r="DY39" s="637"/>
      <c r="DZ39" s="637"/>
      <c r="EA39" s="637"/>
      <c r="EB39" s="637"/>
      <c r="EC39" s="649"/>
    </row>
    <row r="40" spans="2:133" ht="11.25" customHeight="1" x14ac:dyDescent="0.15">
      <c r="B40" s="619" t="s">
        <v>329</v>
      </c>
      <c r="C40" s="620"/>
      <c r="D40" s="620"/>
      <c r="E40" s="620"/>
      <c r="F40" s="620"/>
      <c r="G40" s="620"/>
      <c r="H40" s="620"/>
      <c r="I40" s="620"/>
      <c r="J40" s="620"/>
      <c r="K40" s="620"/>
      <c r="L40" s="620"/>
      <c r="M40" s="620"/>
      <c r="N40" s="620"/>
      <c r="O40" s="620"/>
      <c r="P40" s="620"/>
      <c r="Q40" s="621"/>
      <c r="R40" s="622">
        <v>108991</v>
      </c>
      <c r="S40" s="623"/>
      <c r="T40" s="623"/>
      <c r="U40" s="623"/>
      <c r="V40" s="623"/>
      <c r="W40" s="623"/>
      <c r="X40" s="623"/>
      <c r="Y40" s="624"/>
      <c r="Z40" s="660">
        <v>0.5</v>
      </c>
      <c r="AA40" s="660"/>
      <c r="AB40" s="660"/>
      <c r="AC40" s="660"/>
      <c r="AD40" s="661" t="s">
        <v>121</v>
      </c>
      <c r="AE40" s="661"/>
      <c r="AF40" s="661"/>
      <c r="AG40" s="661"/>
      <c r="AH40" s="661"/>
      <c r="AI40" s="661"/>
      <c r="AJ40" s="661"/>
      <c r="AK40" s="661"/>
      <c r="AL40" s="625" t="s">
        <v>121</v>
      </c>
      <c r="AM40" s="626"/>
      <c r="AN40" s="626"/>
      <c r="AO40" s="662"/>
      <c r="AQ40" s="655" t="s">
        <v>330</v>
      </c>
      <c r="AR40" s="656"/>
      <c r="AS40" s="656"/>
      <c r="AT40" s="656"/>
      <c r="AU40" s="656"/>
      <c r="AV40" s="656"/>
      <c r="AW40" s="656"/>
      <c r="AX40" s="656"/>
      <c r="AY40" s="657"/>
      <c r="AZ40" s="622" t="s">
        <v>121</v>
      </c>
      <c r="BA40" s="623"/>
      <c r="BB40" s="623"/>
      <c r="BC40" s="623"/>
      <c r="BD40" s="635"/>
      <c r="BE40" s="635"/>
      <c r="BF40" s="658"/>
      <c r="BG40" s="663" t="s">
        <v>331</v>
      </c>
      <c r="BH40" s="664"/>
      <c r="BI40" s="664"/>
      <c r="BJ40" s="664"/>
      <c r="BK40" s="664"/>
      <c r="BL40" s="223"/>
      <c r="BM40" s="620" t="s">
        <v>332</v>
      </c>
      <c r="BN40" s="620"/>
      <c r="BO40" s="620"/>
      <c r="BP40" s="620"/>
      <c r="BQ40" s="620"/>
      <c r="BR40" s="620"/>
      <c r="BS40" s="620"/>
      <c r="BT40" s="620"/>
      <c r="BU40" s="621"/>
      <c r="BV40" s="622">
        <v>85</v>
      </c>
      <c r="BW40" s="623"/>
      <c r="BX40" s="623"/>
      <c r="BY40" s="623"/>
      <c r="BZ40" s="623"/>
      <c r="CA40" s="623"/>
      <c r="CB40" s="659"/>
      <c r="CD40" s="619" t="s">
        <v>333</v>
      </c>
      <c r="CE40" s="620"/>
      <c r="CF40" s="620"/>
      <c r="CG40" s="620"/>
      <c r="CH40" s="620"/>
      <c r="CI40" s="620"/>
      <c r="CJ40" s="620"/>
      <c r="CK40" s="620"/>
      <c r="CL40" s="620"/>
      <c r="CM40" s="620"/>
      <c r="CN40" s="620"/>
      <c r="CO40" s="620"/>
      <c r="CP40" s="620"/>
      <c r="CQ40" s="621"/>
      <c r="CR40" s="622">
        <v>77685</v>
      </c>
      <c r="CS40" s="623"/>
      <c r="CT40" s="623"/>
      <c r="CU40" s="623"/>
      <c r="CV40" s="623"/>
      <c r="CW40" s="623"/>
      <c r="CX40" s="623"/>
      <c r="CY40" s="624"/>
      <c r="CZ40" s="625">
        <v>0.4</v>
      </c>
      <c r="DA40" s="637"/>
      <c r="DB40" s="637"/>
      <c r="DC40" s="638"/>
      <c r="DD40" s="628">
        <v>30139</v>
      </c>
      <c r="DE40" s="623"/>
      <c r="DF40" s="623"/>
      <c r="DG40" s="623"/>
      <c r="DH40" s="623"/>
      <c r="DI40" s="623"/>
      <c r="DJ40" s="623"/>
      <c r="DK40" s="624"/>
      <c r="DL40" s="628" t="s">
        <v>121</v>
      </c>
      <c r="DM40" s="623"/>
      <c r="DN40" s="623"/>
      <c r="DO40" s="623"/>
      <c r="DP40" s="623"/>
      <c r="DQ40" s="623"/>
      <c r="DR40" s="623"/>
      <c r="DS40" s="623"/>
      <c r="DT40" s="623"/>
      <c r="DU40" s="623"/>
      <c r="DV40" s="624"/>
      <c r="DW40" s="625" t="s">
        <v>121</v>
      </c>
      <c r="DX40" s="637"/>
      <c r="DY40" s="637"/>
      <c r="DZ40" s="637"/>
      <c r="EA40" s="637"/>
      <c r="EB40" s="637"/>
      <c r="EC40" s="649"/>
    </row>
    <row r="41" spans="2:133" ht="11.25" customHeight="1" x14ac:dyDescent="0.15">
      <c r="B41" s="603" t="s">
        <v>334</v>
      </c>
      <c r="C41" s="604"/>
      <c r="D41" s="604"/>
      <c r="E41" s="604"/>
      <c r="F41" s="604"/>
      <c r="G41" s="604"/>
      <c r="H41" s="604"/>
      <c r="I41" s="604"/>
      <c r="J41" s="604"/>
      <c r="K41" s="604"/>
      <c r="L41" s="604"/>
      <c r="M41" s="604"/>
      <c r="N41" s="604"/>
      <c r="O41" s="604"/>
      <c r="P41" s="604"/>
      <c r="Q41" s="605"/>
      <c r="R41" s="606">
        <v>20968004</v>
      </c>
      <c r="S41" s="647"/>
      <c r="T41" s="647"/>
      <c r="U41" s="647"/>
      <c r="V41" s="647"/>
      <c r="W41" s="647"/>
      <c r="X41" s="647"/>
      <c r="Y41" s="650"/>
      <c r="Z41" s="651">
        <v>100</v>
      </c>
      <c r="AA41" s="651"/>
      <c r="AB41" s="651"/>
      <c r="AC41" s="651"/>
      <c r="AD41" s="652">
        <v>10290338</v>
      </c>
      <c r="AE41" s="652"/>
      <c r="AF41" s="652"/>
      <c r="AG41" s="652"/>
      <c r="AH41" s="652"/>
      <c r="AI41" s="652"/>
      <c r="AJ41" s="652"/>
      <c r="AK41" s="652"/>
      <c r="AL41" s="609">
        <v>100</v>
      </c>
      <c r="AM41" s="653"/>
      <c r="AN41" s="653"/>
      <c r="AO41" s="654"/>
      <c r="AQ41" s="655" t="s">
        <v>335</v>
      </c>
      <c r="AR41" s="656"/>
      <c r="AS41" s="656"/>
      <c r="AT41" s="656"/>
      <c r="AU41" s="656"/>
      <c r="AV41" s="656"/>
      <c r="AW41" s="656"/>
      <c r="AX41" s="656"/>
      <c r="AY41" s="657"/>
      <c r="AZ41" s="622">
        <v>253213</v>
      </c>
      <c r="BA41" s="623"/>
      <c r="BB41" s="623"/>
      <c r="BC41" s="623"/>
      <c r="BD41" s="635"/>
      <c r="BE41" s="635"/>
      <c r="BF41" s="658"/>
      <c r="BG41" s="663"/>
      <c r="BH41" s="664"/>
      <c r="BI41" s="664"/>
      <c r="BJ41" s="664"/>
      <c r="BK41" s="664"/>
      <c r="BL41" s="223"/>
      <c r="BM41" s="620" t="s">
        <v>336</v>
      </c>
      <c r="BN41" s="620"/>
      <c r="BO41" s="620"/>
      <c r="BP41" s="620"/>
      <c r="BQ41" s="620"/>
      <c r="BR41" s="620"/>
      <c r="BS41" s="620"/>
      <c r="BT41" s="620"/>
      <c r="BU41" s="621"/>
      <c r="BV41" s="622" t="s">
        <v>121</v>
      </c>
      <c r="BW41" s="623"/>
      <c r="BX41" s="623"/>
      <c r="BY41" s="623"/>
      <c r="BZ41" s="623"/>
      <c r="CA41" s="623"/>
      <c r="CB41" s="659"/>
      <c r="CD41" s="619" t="s">
        <v>337</v>
      </c>
      <c r="CE41" s="620"/>
      <c r="CF41" s="620"/>
      <c r="CG41" s="620"/>
      <c r="CH41" s="620"/>
      <c r="CI41" s="620"/>
      <c r="CJ41" s="620"/>
      <c r="CK41" s="620"/>
      <c r="CL41" s="620"/>
      <c r="CM41" s="620"/>
      <c r="CN41" s="620"/>
      <c r="CO41" s="620"/>
      <c r="CP41" s="620"/>
      <c r="CQ41" s="621"/>
      <c r="CR41" s="622" t="s">
        <v>121</v>
      </c>
      <c r="CS41" s="635"/>
      <c r="CT41" s="635"/>
      <c r="CU41" s="635"/>
      <c r="CV41" s="635"/>
      <c r="CW41" s="635"/>
      <c r="CX41" s="635"/>
      <c r="CY41" s="636"/>
      <c r="CZ41" s="625" t="s">
        <v>121</v>
      </c>
      <c r="DA41" s="637"/>
      <c r="DB41" s="637"/>
      <c r="DC41" s="638"/>
      <c r="DD41" s="628" t="s">
        <v>121</v>
      </c>
      <c r="DE41" s="635"/>
      <c r="DF41" s="635"/>
      <c r="DG41" s="635"/>
      <c r="DH41" s="635"/>
      <c r="DI41" s="635"/>
      <c r="DJ41" s="635"/>
      <c r="DK41" s="636"/>
      <c r="DL41" s="629"/>
      <c r="DM41" s="630"/>
      <c r="DN41" s="630"/>
      <c r="DO41" s="630"/>
      <c r="DP41" s="630"/>
      <c r="DQ41" s="630"/>
      <c r="DR41" s="630"/>
      <c r="DS41" s="630"/>
      <c r="DT41" s="630"/>
      <c r="DU41" s="630"/>
      <c r="DV41" s="631"/>
      <c r="DW41" s="632"/>
      <c r="DX41" s="633"/>
      <c r="DY41" s="633"/>
      <c r="DZ41" s="633"/>
      <c r="EA41" s="633"/>
      <c r="EB41" s="633"/>
      <c r="EC41" s="634"/>
    </row>
    <row r="42" spans="2:133" ht="11.25" customHeight="1" x14ac:dyDescent="0.15">
      <c r="AQ42" s="667" t="s">
        <v>338</v>
      </c>
      <c r="AR42" s="668"/>
      <c r="AS42" s="668"/>
      <c r="AT42" s="668"/>
      <c r="AU42" s="668"/>
      <c r="AV42" s="668"/>
      <c r="AW42" s="668"/>
      <c r="AX42" s="668"/>
      <c r="AY42" s="669"/>
      <c r="AZ42" s="606">
        <v>909182</v>
      </c>
      <c r="BA42" s="647"/>
      <c r="BB42" s="647"/>
      <c r="BC42" s="647"/>
      <c r="BD42" s="607"/>
      <c r="BE42" s="607"/>
      <c r="BF42" s="670"/>
      <c r="BG42" s="665"/>
      <c r="BH42" s="666"/>
      <c r="BI42" s="666"/>
      <c r="BJ42" s="666"/>
      <c r="BK42" s="666"/>
      <c r="BL42" s="224"/>
      <c r="BM42" s="604" t="s">
        <v>339</v>
      </c>
      <c r="BN42" s="604"/>
      <c r="BO42" s="604"/>
      <c r="BP42" s="604"/>
      <c r="BQ42" s="604"/>
      <c r="BR42" s="604"/>
      <c r="BS42" s="604"/>
      <c r="BT42" s="604"/>
      <c r="BU42" s="605"/>
      <c r="BV42" s="606">
        <v>375</v>
      </c>
      <c r="BW42" s="647"/>
      <c r="BX42" s="647"/>
      <c r="BY42" s="647"/>
      <c r="BZ42" s="647"/>
      <c r="CA42" s="647"/>
      <c r="CB42" s="648"/>
      <c r="CD42" s="619" t="s">
        <v>340</v>
      </c>
      <c r="CE42" s="620"/>
      <c r="CF42" s="620"/>
      <c r="CG42" s="620"/>
      <c r="CH42" s="620"/>
      <c r="CI42" s="620"/>
      <c r="CJ42" s="620"/>
      <c r="CK42" s="620"/>
      <c r="CL42" s="620"/>
      <c r="CM42" s="620"/>
      <c r="CN42" s="620"/>
      <c r="CO42" s="620"/>
      <c r="CP42" s="620"/>
      <c r="CQ42" s="621"/>
      <c r="CR42" s="622">
        <v>2779887</v>
      </c>
      <c r="CS42" s="635"/>
      <c r="CT42" s="635"/>
      <c r="CU42" s="635"/>
      <c r="CV42" s="635"/>
      <c r="CW42" s="635"/>
      <c r="CX42" s="635"/>
      <c r="CY42" s="636"/>
      <c r="CZ42" s="625">
        <v>14.9</v>
      </c>
      <c r="DA42" s="637"/>
      <c r="DB42" s="637"/>
      <c r="DC42" s="638"/>
      <c r="DD42" s="628">
        <v>691964</v>
      </c>
      <c r="DE42" s="635"/>
      <c r="DF42" s="635"/>
      <c r="DG42" s="635"/>
      <c r="DH42" s="635"/>
      <c r="DI42" s="635"/>
      <c r="DJ42" s="635"/>
      <c r="DK42" s="636"/>
      <c r="DL42" s="629"/>
      <c r="DM42" s="630"/>
      <c r="DN42" s="630"/>
      <c r="DO42" s="630"/>
      <c r="DP42" s="630"/>
      <c r="DQ42" s="630"/>
      <c r="DR42" s="630"/>
      <c r="DS42" s="630"/>
      <c r="DT42" s="630"/>
      <c r="DU42" s="630"/>
      <c r="DV42" s="631"/>
      <c r="DW42" s="632"/>
      <c r="DX42" s="633"/>
      <c r="DY42" s="633"/>
      <c r="DZ42" s="633"/>
      <c r="EA42" s="633"/>
      <c r="EB42" s="633"/>
      <c r="EC42" s="634"/>
    </row>
    <row r="43" spans="2:133" ht="11.25" customHeight="1" x14ac:dyDescent="0.15">
      <c r="B43" s="214" t="s">
        <v>341</v>
      </c>
      <c r="CD43" s="619" t="s">
        <v>342</v>
      </c>
      <c r="CE43" s="620"/>
      <c r="CF43" s="620"/>
      <c r="CG43" s="620"/>
      <c r="CH43" s="620"/>
      <c r="CI43" s="620"/>
      <c r="CJ43" s="620"/>
      <c r="CK43" s="620"/>
      <c r="CL43" s="620"/>
      <c r="CM43" s="620"/>
      <c r="CN43" s="620"/>
      <c r="CO43" s="620"/>
      <c r="CP43" s="620"/>
      <c r="CQ43" s="621"/>
      <c r="CR43" s="622">
        <v>83138</v>
      </c>
      <c r="CS43" s="635"/>
      <c r="CT43" s="635"/>
      <c r="CU43" s="635"/>
      <c r="CV43" s="635"/>
      <c r="CW43" s="635"/>
      <c r="CX43" s="635"/>
      <c r="CY43" s="636"/>
      <c r="CZ43" s="625">
        <v>0.4</v>
      </c>
      <c r="DA43" s="637"/>
      <c r="DB43" s="637"/>
      <c r="DC43" s="638"/>
      <c r="DD43" s="628">
        <v>83138</v>
      </c>
      <c r="DE43" s="635"/>
      <c r="DF43" s="635"/>
      <c r="DG43" s="635"/>
      <c r="DH43" s="635"/>
      <c r="DI43" s="635"/>
      <c r="DJ43" s="635"/>
      <c r="DK43" s="636"/>
      <c r="DL43" s="629"/>
      <c r="DM43" s="630"/>
      <c r="DN43" s="630"/>
      <c r="DO43" s="630"/>
      <c r="DP43" s="630"/>
      <c r="DQ43" s="630"/>
      <c r="DR43" s="630"/>
      <c r="DS43" s="630"/>
      <c r="DT43" s="630"/>
      <c r="DU43" s="630"/>
      <c r="DV43" s="631"/>
      <c r="DW43" s="632"/>
      <c r="DX43" s="633"/>
      <c r="DY43" s="633"/>
      <c r="DZ43" s="633"/>
      <c r="EA43" s="633"/>
      <c r="EB43" s="633"/>
      <c r="EC43" s="634"/>
    </row>
    <row r="44" spans="2:133" ht="11.25" customHeight="1" x14ac:dyDescent="0.15">
      <c r="B44" s="639" t="s">
        <v>343</v>
      </c>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c r="BI44" s="639"/>
      <c r="BJ44" s="639"/>
      <c r="BK44" s="639"/>
      <c r="BL44" s="639"/>
      <c r="BM44" s="639"/>
      <c r="BN44" s="639"/>
      <c r="BO44" s="639"/>
      <c r="BP44" s="639"/>
      <c r="BQ44" s="639"/>
      <c r="BR44" s="639"/>
      <c r="BS44" s="639"/>
      <c r="BT44" s="639"/>
      <c r="BU44" s="639"/>
      <c r="BV44" s="639"/>
      <c r="BW44" s="639"/>
      <c r="BX44" s="639"/>
      <c r="BY44" s="639"/>
      <c r="BZ44" s="639"/>
      <c r="CA44" s="639"/>
      <c r="CB44" s="639"/>
      <c r="CC44" s="640"/>
      <c r="CD44" s="641" t="s">
        <v>291</v>
      </c>
      <c r="CE44" s="642"/>
      <c r="CF44" s="619" t="s">
        <v>344</v>
      </c>
      <c r="CG44" s="620"/>
      <c r="CH44" s="620"/>
      <c r="CI44" s="620"/>
      <c r="CJ44" s="620"/>
      <c r="CK44" s="620"/>
      <c r="CL44" s="620"/>
      <c r="CM44" s="620"/>
      <c r="CN44" s="620"/>
      <c r="CO44" s="620"/>
      <c r="CP44" s="620"/>
      <c r="CQ44" s="621"/>
      <c r="CR44" s="622">
        <v>2644934</v>
      </c>
      <c r="CS44" s="623"/>
      <c r="CT44" s="623"/>
      <c r="CU44" s="623"/>
      <c r="CV44" s="623"/>
      <c r="CW44" s="623"/>
      <c r="CX44" s="623"/>
      <c r="CY44" s="624"/>
      <c r="CZ44" s="625">
        <v>14.2</v>
      </c>
      <c r="DA44" s="626"/>
      <c r="DB44" s="626"/>
      <c r="DC44" s="627"/>
      <c r="DD44" s="628">
        <v>667129</v>
      </c>
      <c r="DE44" s="623"/>
      <c r="DF44" s="623"/>
      <c r="DG44" s="623"/>
      <c r="DH44" s="623"/>
      <c r="DI44" s="623"/>
      <c r="DJ44" s="623"/>
      <c r="DK44" s="624"/>
      <c r="DL44" s="629"/>
      <c r="DM44" s="630"/>
      <c r="DN44" s="630"/>
      <c r="DO44" s="630"/>
      <c r="DP44" s="630"/>
      <c r="DQ44" s="630"/>
      <c r="DR44" s="630"/>
      <c r="DS44" s="630"/>
      <c r="DT44" s="630"/>
      <c r="DU44" s="630"/>
      <c r="DV44" s="631"/>
      <c r="DW44" s="632"/>
      <c r="DX44" s="633"/>
      <c r="DY44" s="633"/>
      <c r="DZ44" s="633"/>
      <c r="EA44" s="633"/>
      <c r="EB44" s="633"/>
      <c r="EC44" s="634"/>
    </row>
    <row r="45" spans="2:133" ht="11.25" customHeight="1" x14ac:dyDescent="0.15">
      <c r="B45" s="639" t="s">
        <v>345</v>
      </c>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40"/>
      <c r="CD45" s="643"/>
      <c r="CE45" s="644"/>
      <c r="CF45" s="619" t="s">
        <v>346</v>
      </c>
      <c r="CG45" s="620"/>
      <c r="CH45" s="620"/>
      <c r="CI45" s="620"/>
      <c r="CJ45" s="620"/>
      <c r="CK45" s="620"/>
      <c r="CL45" s="620"/>
      <c r="CM45" s="620"/>
      <c r="CN45" s="620"/>
      <c r="CO45" s="620"/>
      <c r="CP45" s="620"/>
      <c r="CQ45" s="621"/>
      <c r="CR45" s="622">
        <v>685999</v>
      </c>
      <c r="CS45" s="635"/>
      <c r="CT45" s="635"/>
      <c r="CU45" s="635"/>
      <c r="CV45" s="635"/>
      <c r="CW45" s="635"/>
      <c r="CX45" s="635"/>
      <c r="CY45" s="636"/>
      <c r="CZ45" s="625">
        <v>3.7</v>
      </c>
      <c r="DA45" s="637"/>
      <c r="DB45" s="637"/>
      <c r="DC45" s="638"/>
      <c r="DD45" s="628">
        <v>62842</v>
      </c>
      <c r="DE45" s="635"/>
      <c r="DF45" s="635"/>
      <c r="DG45" s="635"/>
      <c r="DH45" s="635"/>
      <c r="DI45" s="635"/>
      <c r="DJ45" s="635"/>
      <c r="DK45" s="636"/>
      <c r="DL45" s="629"/>
      <c r="DM45" s="630"/>
      <c r="DN45" s="630"/>
      <c r="DO45" s="630"/>
      <c r="DP45" s="630"/>
      <c r="DQ45" s="630"/>
      <c r="DR45" s="630"/>
      <c r="DS45" s="630"/>
      <c r="DT45" s="630"/>
      <c r="DU45" s="630"/>
      <c r="DV45" s="631"/>
      <c r="DW45" s="632"/>
      <c r="DX45" s="633"/>
      <c r="DY45" s="633"/>
      <c r="DZ45" s="633"/>
      <c r="EA45" s="633"/>
      <c r="EB45" s="633"/>
      <c r="EC45" s="634"/>
    </row>
    <row r="46" spans="2:133" ht="11.25" customHeight="1" x14ac:dyDescent="0.15">
      <c r="B46" s="225"/>
      <c r="CD46" s="643"/>
      <c r="CE46" s="644"/>
      <c r="CF46" s="619" t="s">
        <v>347</v>
      </c>
      <c r="CG46" s="620"/>
      <c r="CH46" s="620"/>
      <c r="CI46" s="620"/>
      <c r="CJ46" s="620"/>
      <c r="CK46" s="620"/>
      <c r="CL46" s="620"/>
      <c r="CM46" s="620"/>
      <c r="CN46" s="620"/>
      <c r="CO46" s="620"/>
      <c r="CP46" s="620"/>
      <c r="CQ46" s="621"/>
      <c r="CR46" s="622">
        <v>1958935</v>
      </c>
      <c r="CS46" s="623"/>
      <c r="CT46" s="623"/>
      <c r="CU46" s="623"/>
      <c r="CV46" s="623"/>
      <c r="CW46" s="623"/>
      <c r="CX46" s="623"/>
      <c r="CY46" s="624"/>
      <c r="CZ46" s="625">
        <v>10.5</v>
      </c>
      <c r="DA46" s="626"/>
      <c r="DB46" s="626"/>
      <c r="DC46" s="627"/>
      <c r="DD46" s="628">
        <v>604287</v>
      </c>
      <c r="DE46" s="623"/>
      <c r="DF46" s="623"/>
      <c r="DG46" s="623"/>
      <c r="DH46" s="623"/>
      <c r="DI46" s="623"/>
      <c r="DJ46" s="623"/>
      <c r="DK46" s="624"/>
      <c r="DL46" s="629"/>
      <c r="DM46" s="630"/>
      <c r="DN46" s="630"/>
      <c r="DO46" s="630"/>
      <c r="DP46" s="630"/>
      <c r="DQ46" s="630"/>
      <c r="DR46" s="630"/>
      <c r="DS46" s="630"/>
      <c r="DT46" s="630"/>
      <c r="DU46" s="630"/>
      <c r="DV46" s="631"/>
      <c r="DW46" s="632"/>
      <c r="DX46" s="633"/>
      <c r="DY46" s="633"/>
      <c r="DZ46" s="633"/>
      <c r="EA46" s="633"/>
      <c r="EB46" s="633"/>
      <c r="EC46" s="634"/>
    </row>
    <row r="47" spans="2:133" ht="11.25" customHeight="1" x14ac:dyDescent="0.15">
      <c r="B47" s="225"/>
      <c r="CD47" s="643"/>
      <c r="CE47" s="644"/>
      <c r="CF47" s="619" t="s">
        <v>348</v>
      </c>
      <c r="CG47" s="620"/>
      <c r="CH47" s="620"/>
      <c r="CI47" s="620"/>
      <c r="CJ47" s="620"/>
      <c r="CK47" s="620"/>
      <c r="CL47" s="620"/>
      <c r="CM47" s="620"/>
      <c r="CN47" s="620"/>
      <c r="CO47" s="620"/>
      <c r="CP47" s="620"/>
      <c r="CQ47" s="621"/>
      <c r="CR47" s="622">
        <v>134953</v>
      </c>
      <c r="CS47" s="635"/>
      <c r="CT47" s="635"/>
      <c r="CU47" s="635"/>
      <c r="CV47" s="635"/>
      <c r="CW47" s="635"/>
      <c r="CX47" s="635"/>
      <c r="CY47" s="636"/>
      <c r="CZ47" s="625">
        <v>0.7</v>
      </c>
      <c r="DA47" s="637"/>
      <c r="DB47" s="637"/>
      <c r="DC47" s="638"/>
      <c r="DD47" s="628">
        <v>24835</v>
      </c>
      <c r="DE47" s="635"/>
      <c r="DF47" s="635"/>
      <c r="DG47" s="635"/>
      <c r="DH47" s="635"/>
      <c r="DI47" s="635"/>
      <c r="DJ47" s="635"/>
      <c r="DK47" s="636"/>
      <c r="DL47" s="629"/>
      <c r="DM47" s="630"/>
      <c r="DN47" s="630"/>
      <c r="DO47" s="630"/>
      <c r="DP47" s="630"/>
      <c r="DQ47" s="630"/>
      <c r="DR47" s="630"/>
      <c r="DS47" s="630"/>
      <c r="DT47" s="630"/>
      <c r="DU47" s="630"/>
      <c r="DV47" s="631"/>
      <c r="DW47" s="632"/>
      <c r="DX47" s="633"/>
      <c r="DY47" s="633"/>
      <c r="DZ47" s="633"/>
      <c r="EA47" s="633"/>
      <c r="EB47" s="633"/>
      <c r="EC47" s="634"/>
    </row>
    <row r="48" spans="2:133" x14ac:dyDescent="0.15">
      <c r="B48" s="225"/>
      <c r="CD48" s="645"/>
      <c r="CE48" s="646"/>
      <c r="CF48" s="619" t="s">
        <v>349</v>
      </c>
      <c r="CG48" s="620"/>
      <c r="CH48" s="620"/>
      <c r="CI48" s="620"/>
      <c r="CJ48" s="620"/>
      <c r="CK48" s="620"/>
      <c r="CL48" s="620"/>
      <c r="CM48" s="620"/>
      <c r="CN48" s="620"/>
      <c r="CO48" s="620"/>
      <c r="CP48" s="620"/>
      <c r="CQ48" s="621"/>
      <c r="CR48" s="622" t="s">
        <v>121</v>
      </c>
      <c r="CS48" s="623"/>
      <c r="CT48" s="623"/>
      <c r="CU48" s="623"/>
      <c r="CV48" s="623"/>
      <c r="CW48" s="623"/>
      <c r="CX48" s="623"/>
      <c r="CY48" s="624"/>
      <c r="CZ48" s="625" t="s">
        <v>121</v>
      </c>
      <c r="DA48" s="626"/>
      <c r="DB48" s="626"/>
      <c r="DC48" s="627"/>
      <c r="DD48" s="628" t="s">
        <v>121</v>
      </c>
      <c r="DE48" s="623"/>
      <c r="DF48" s="623"/>
      <c r="DG48" s="623"/>
      <c r="DH48" s="623"/>
      <c r="DI48" s="623"/>
      <c r="DJ48" s="623"/>
      <c r="DK48" s="624"/>
      <c r="DL48" s="629"/>
      <c r="DM48" s="630"/>
      <c r="DN48" s="630"/>
      <c r="DO48" s="630"/>
      <c r="DP48" s="630"/>
      <c r="DQ48" s="630"/>
      <c r="DR48" s="630"/>
      <c r="DS48" s="630"/>
      <c r="DT48" s="630"/>
      <c r="DU48" s="630"/>
      <c r="DV48" s="631"/>
      <c r="DW48" s="632"/>
      <c r="DX48" s="633"/>
      <c r="DY48" s="633"/>
      <c r="DZ48" s="633"/>
      <c r="EA48" s="633"/>
      <c r="EB48" s="633"/>
      <c r="EC48" s="634"/>
    </row>
    <row r="49" spans="2:133" ht="11.25" customHeight="1" x14ac:dyDescent="0.15">
      <c r="B49" s="225"/>
      <c r="CD49" s="603" t="s">
        <v>350</v>
      </c>
      <c r="CE49" s="604"/>
      <c r="CF49" s="604"/>
      <c r="CG49" s="604"/>
      <c r="CH49" s="604"/>
      <c r="CI49" s="604"/>
      <c r="CJ49" s="604"/>
      <c r="CK49" s="604"/>
      <c r="CL49" s="604"/>
      <c r="CM49" s="604"/>
      <c r="CN49" s="604"/>
      <c r="CO49" s="604"/>
      <c r="CP49" s="604"/>
      <c r="CQ49" s="605"/>
      <c r="CR49" s="606">
        <v>18642082</v>
      </c>
      <c r="CS49" s="607"/>
      <c r="CT49" s="607"/>
      <c r="CU49" s="607"/>
      <c r="CV49" s="607"/>
      <c r="CW49" s="607"/>
      <c r="CX49" s="607"/>
      <c r="CY49" s="608"/>
      <c r="CZ49" s="609">
        <v>100</v>
      </c>
      <c r="DA49" s="610"/>
      <c r="DB49" s="610"/>
      <c r="DC49" s="611"/>
      <c r="DD49" s="612">
        <v>12236774</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sheetData>
  <sheetProtection algorithmName="SHA-512" hashValue="RA6EI5D8CMfBiSXtER7JfI4+1j/UpV0tjE3hUqfiz1tlomA2YddVO45x+679AeNnpv7r2QpxM8MdYP73EO7qfA==" saltValue="aGHRmj2PkFp0fEK9ZMf8h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1" t="s">
        <v>351</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352</v>
      </c>
      <c r="DK2" s="1093"/>
      <c r="DL2" s="1093"/>
      <c r="DM2" s="1093"/>
      <c r="DN2" s="1093"/>
      <c r="DO2" s="1094"/>
      <c r="DP2" s="228"/>
      <c r="DQ2" s="1092" t="s">
        <v>353</v>
      </c>
      <c r="DR2" s="1093"/>
      <c r="DS2" s="1093"/>
      <c r="DT2" s="1093"/>
      <c r="DU2" s="1093"/>
      <c r="DV2" s="1093"/>
      <c r="DW2" s="1093"/>
      <c r="DX2" s="1093"/>
      <c r="DY2" s="1093"/>
      <c r="DZ2" s="109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0" t="s">
        <v>354</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1" t="s">
        <v>355</v>
      </c>
      <c r="BR4" s="731"/>
      <c r="BS4" s="731"/>
      <c r="BT4" s="731"/>
      <c r="BU4" s="731"/>
      <c r="BV4" s="731"/>
      <c r="BW4" s="731"/>
      <c r="BX4" s="731"/>
      <c r="BY4" s="731"/>
      <c r="BZ4" s="731"/>
      <c r="CA4" s="731"/>
      <c r="CB4" s="731"/>
      <c r="CC4" s="731"/>
      <c r="CD4" s="731"/>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234"/>
    </row>
    <row r="5" spans="1:131" s="235" customFormat="1" ht="26.25" customHeight="1" x14ac:dyDescent="0.15">
      <c r="A5" s="996" t="s">
        <v>356</v>
      </c>
      <c r="B5" s="997"/>
      <c r="C5" s="997"/>
      <c r="D5" s="997"/>
      <c r="E5" s="997"/>
      <c r="F5" s="997"/>
      <c r="G5" s="997"/>
      <c r="H5" s="997"/>
      <c r="I5" s="997"/>
      <c r="J5" s="997"/>
      <c r="K5" s="997"/>
      <c r="L5" s="997"/>
      <c r="M5" s="997"/>
      <c r="N5" s="997"/>
      <c r="O5" s="997"/>
      <c r="P5" s="998"/>
      <c r="Q5" s="1002" t="s">
        <v>357</v>
      </c>
      <c r="R5" s="1003"/>
      <c r="S5" s="1003"/>
      <c r="T5" s="1003"/>
      <c r="U5" s="1004"/>
      <c r="V5" s="1002" t="s">
        <v>358</v>
      </c>
      <c r="W5" s="1003"/>
      <c r="X5" s="1003"/>
      <c r="Y5" s="1003"/>
      <c r="Z5" s="1004"/>
      <c r="AA5" s="1002" t="s">
        <v>359</v>
      </c>
      <c r="AB5" s="1003"/>
      <c r="AC5" s="1003"/>
      <c r="AD5" s="1003"/>
      <c r="AE5" s="1003"/>
      <c r="AF5" s="1095" t="s">
        <v>360</v>
      </c>
      <c r="AG5" s="1003"/>
      <c r="AH5" s="1003"/>
      <c r="AI5" s="1003"/>
      <c r="AJ5" s="1016"/>
      <c r="AK5" s="1003" t="s">
        <v>361</v>
      </c>
      <c r="AL5" s="1003"/>
      <c r="AM5" s="1003"/>
      <c r="AN5" s="1003"/>
      <c r="AO5" s="1004"/>
      <c r="AP5" s="1002" t="s">
        <v>362</v>
      </c>
      <c r="AQ5" s="1003"/>
      <c r="AR5" s="1003"/>
      <c r="AS5" s="1003"/>
      <c r="AT5" s="1004"/>
      <c r="AU5" s="1002" t="s">
        <v>363</v>
      </c>
      <c r="AV5" s="1003"/>
      <c r="AW5" s="1003"/>
      <c r="AX5" s="1003"/>
      <c r="AY5" s="1016"/>
      <c r="AZ5" s="232"/>
      <c r="BA5" s="232"/>
      <c r="BB5" s="232"/>
      <c r="BC5" s="232"/>
      <c r="BD5" s="232"/>
      <c r="BE5" s="233"/>
      <c r="BF5" s="233"/>
      <c r="BG5" s="233"/>
      <c r="BH5" s="233"/>
      <c r="BI5" s="233"/>
      <c r="BJ5" s="233"/>
      <c r="BK5" s="233"/>
      <c r="BL5" s="233"/>
      <c r="BM5" s="233"/>
      <c r="BN5" s="233"/>
      <c r="BO5" s="233"/>
      <c r="BP5" s="233"/>
      <c r="BQ5" s="996" t="s">
        <v>364</v>
      </c>
      <c r="BR5" s="997"/>
      <c r="BS5" s="997"/>
      <c r="BT5" s="997"/>
      <c r="BU5" s="997"/>
      <c r="BV5" s="997"/>
      <c r="BW5" s="997"/>
      <c r="BX5" s="997"/>
      <c r="BY5" s="997"/>
      <c r="BZ5" s="997"/>
      <c r="CA5" s="997"/>
      <c r="CB5" s="997"/>
      <c r="CC5" s="997"/>
      <c r="CD5" s="997"/>
      <c r="CE5" s="997"/>
      <c r="CF5" s="997"/>
      <c r="CG5" s="998"/>
      <c r="CH5" s="1002" t="s">
        <v>365</v>
      </c>
      <c r="CI5" s="1003"/>
      <c r="CJ5" s="1003"/>
      <c r="CK5" s="1003"/>
      <c r="CL5" s="1004"/>
      <c r="CM5" s="1002" t="s">
        <v>366</v>
      </c>
      <c r="CN5" s="1003"/>
      <c r="CO5" s="1003"/>
      <c r="CP5" s="1003"/>
      <c r="CQ5" s="1004"/>
      <c r="CR5" s="1002" t="s">
        <v>367</v>
      </c>
      <c r="CS5" s="1003"/>
      <c r="CT5" s="1003"/>
      <c r="CU5" s="1003"/>
      <c r="CV5" s="1004"/>
      <c r="CW5" s="1002" t="s">
        <v>368</v>
      </c>
      <c r="CX5" s="1003"/>
      <c r="CY5" s="1003"/>
      <c r="CZ5" s="1003"/>
      <c r="DA5" s="1004"/>
      <c r="DB5" s="1002" t="s">
        <v>369</v>
      </c>
      <c r="DC5" s="1003"/>
      <c r="DD5" s="1003"/>
      <c r="DE5" s="1003"/>
      <c r="DF5" s="1004"/>
      <c r="DG5" s="1085" t="s">
        <v>370</v>
      </c>
      <c r="DH5" s="1086"/>
      <c r="DI5" s="1086"/>
      <c r="DJ5" s="1086"/>
      <c r="DK5" s="1087"/>
      <c r="DL5" s="1085" t="s">
        <v>371</v>
      </c>
      <c r="DM5" s="1086"/>
      <c r="DN5" s="1086"/>
      <c r="DO5" s="1086"/>
      <c r="DP5" s="1087"/>
      <c r="DQ5" s="1002" t="s">
        <v>372</v>
      </c>
      <c r="DR5" s="1003"/>
      <c r="DS5" s="1003"/>
      <c r="DT5" s="1003"/>
      <c r="DU5" s="1004"/>
      <c r="DV5" s="1002" t="s">
        <v>363</v>
      </c>
      <c r="DW5" s="1003"/>
      <c r="DX5" s="1003"/>
      <c r="DY5" s="1003"/>
      <c r="DZ5" s="1016"/>
      <c r="EA5" s="234"/>
    </row>
    <row r="6" spans="1:131" s="235"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4"/>
    </row>
    <row r="7" spans="1:131" s="235" customFormat="1" ht="26.25" customHeight="1" thickTop="1" x14ac:dyDescent="0.15">
      <c r="A7" s="236">
        <v>1</v>
      </c>
      <c r="B7" s="1048" t="s">
        <v>373</v>
      </c>
      <c r="C7" s="1049"/>
      <c r="D7" s="1049"/>
      <c r="E7" s="1049"/>
      <c r="F7" s="1049"/>
      <c r="G7" s="1049"/>
      <c r="H7" s="1049"/>
      <c r="I7" s="1049"/>
      <c r="J7" s="1049"/>
      <c r="K7" s="1049"/>
      <c r="L7" s="1049"/>
      <c r="M7" s="1049"/>
      <c r="N7" s="1049"/>
      <c r="O7" s="1049"/>
      <c r="P7" s="1050"/>
      <c r="Q7" s="1103">
        <v>20465</v>
      </c>
      <c r="R7" s="1104"/>
      <c r="S7" s="1104"/>
      <c r="T7" s="1104"/>
      <c r="U7" s="1104"/>
      <c r="V7" s="1104">
        <v>18141</v>
      </c>
      <c r="W7" s="1104"/>
      <c r="X7" s="1104"/>
      <c r="Y7" s="1104"/>
      <c r="Z7" s="1104"/>
      <c r="AA7" s="1104">
        <v>2325</v>
      </c>
      <c r="AB7" s="1104"/>
      <c r="AC7" s="1104"/>
      <c r="AD7" s="1104"/>
      <c r="AE7" s="1105"/>
      <c r="AF7" s="1106">
        <v>1191</v>
      </c>
      <c r="AG7" s="1107"/>
      <c r="AH7" s="1107"/>
      <c r="AI7" s="1107"/>
      <c r="AJ7" s="1108"/>
      <c r="AK7" s="1109">
        <v>1815</v>
      </c>
      <c r="AL7" s="1110"/>
      <c r="AM7" s="1110"/>
      <c r="AN7" s="1110"/>
      <c r="AO7" s="1110"/>
      <c r="AP7" s="1110">
        <v>5975</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v>1038</v>
      </c>
      <c r="BT7" s="1101"/>
      <c r="BU7" s="1101"/>
      <c r="BV7" s="1101"/>
      <c r="BW7" s="1101"/>
      <c r="BX7" s="1101"/>
      <c r="BY7" s="1101"/>
      <c r="BZ7" s="1101"/>
      <c r="CA7" s="1101"/>
      <c r="CB7" s="1101"/>
      <c r="CC7" s="1101"/>
      <c r="CD7" s="1101"/>
      <c r="CE7" s="1101"/>
      <c r="CF7" s="1101"/>
      <c r="CG7" s="1113"/>
      <c r="CH7" s="1097">
        <v>-4</v>
      </c>
      <c r="CI7" s="1098"/>
      <c r="CJ7" s="1098"/>
      <c r="CK7" s="1098"/>
      <c r="CL7" s="1099"/>
      <c r="CM7" s="1097">
        <v>7</v>
      </c>
      <c r="CN7" s="1098"/>
      <c r="CO7" s="1098"/>
      <c r="CP7" s="1098"/>
      <c r="CQ7" s="1099"/>
      <c r="CR7" s="1097">
        <v>1</v>
      </c>
      <c r="CS7" s="1098"/>
      <c r="CT7" s="1098"/>
      <c r="CU7" s="1098"/>
      <c r="CV7" s="1099"/>
      <c r="CW7" s="1097">
        <v>9</v>
      </c>
      <c r="CX7" s="1098"/>
      <c r="CY7" s="1098"/>
      <c r="CZ7" s="1098"/>
      <c r="DA7" s="1099"/>
      <c r="DB7" s="1097" t="s">
        <v>559</v>
      </c>
      <c r="DC7" s="1098"/>
      <c r="DD7" s="1098"/>
      <c r="DE7" s="1098"/>
      <c r="DF7" s="1099"/>
      <c r="DG7" s="1097" t="s">
        <v>559</v>
      </c>
      <c r="DH7" s="1098"/>
      <c r="DI7" s="1098"/>
      <c r="DJ7" s="1098"/>
      <c r="DK7" s="1099"/>
      <c r="DL7" s="1097" t="s">
        <v>559</v>
      </c>
      <c r="DM7" s="1098"/>
      <c r="DN7" s="1098"/>
      <c r="DO7" s="1098"/>
      <c r="DP7" s="1099"/>
      <c r="DQ7" s="1097" t="s">
        <v>559</v>
      </c>
      <c r="DR7" s="1098"/>
      <c r="DS7" s="1098"/>
      <c r="DT7" s="1098"/>
      <c r="DU7" s="1099"/>
      <c r="DV7" s="1100"/>
      <c r="DW7" s="1101"/>
      <c r="DX7" s="1101"/>
      <c r="DY7" s="1101"/>
      <c r="DZ7" s="1102"/>
      <c r="EA7" s="234"/>
    </row>
    <row r="8" spans="1:131" s="235" customFormat="1" ht="26.25" customHeight="1" x14ac:dyDescent="0.15">
      <c r="A8" s="238">
        <v>2</v>
      </c>
      <c r="B8" s="1031" t="s">
        <v>374</v>
      </c>
      <c r="C8" s="1032"/>
      <c r="D8" s="1032"/>
      <c r="E8" s="1032"/>
      <c r="F8" s="1032"/>
      <c r="G8" s="1032"/>
      <c r="H8" s="1032"/>
      <c r="I8" s="1032"/>
      <c r="J8" s="1032"/>
      <c r="K8" s="1032"/>
      <c r="L8" s="1032"/>
      <c r="M8" s="1032"/>
      <c r="N8" s="1032"/>
      <c r="O8" s="1032"/>
      <c r="P8" s="1033"/>
      <c r="Q8" s="1039">
        <v>503</v>
      </c>
      <c r="R8" s="1040"/>
      <c r="S8" s="1040"/>
      <c r="T8" s="1040"/>
      <c r="U8" s="1040"/>
      <c r="V8" s="1040">
        <v>502</v>
      </c>
      <c r="W8" s="1040"/>
      <c r="X8" s="1040"/>
      <c r="Y8" s="1040"/>
      <c r="Z8" s="1040"/>
      <c r="AA8" s="1040">
        <v>1</v>
      </c>
      <c r="AB8" s="1040"/>
      <c r="AC8" s="1040"/>
      <c r="AD8" s="1040"/>
      <c r="AE8" s="1041"/>
      <c r="AF8" s="1036">
        <v>1</v>
      </c>
      <c r="AG8" s="1037"/>
      <c r="AH8" s="1037"/>
      <c r="AI8" s="1037"/>
      <c r="AJ8" s="1038"/>
      <c r="AK8" s="1081" t="s">
        <v>544</v>
      </c>
      <c r="AL8" s="1082"/>
      <c r="AM8" s="1082"/>
      <c r="AN8" s="1082"/>
      <c r="AO8" s="1082"/>
      <c r="AP8" s="1082">
        <v>571</v>
      </c>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x14ac:dyDescent="0.15">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15">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15">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15">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15">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15">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15">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15">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15">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15">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15">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15">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15">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375</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
      <c r="A23" s="240" t="s">
        <v>376</v>
      </c>
      <c r="B23" s="938" t="s">
        <v>377</v>
      </c>
      <c r="C23" s="939"/>
      <c r="D23" s="939"/>
      <c r="E23" s="939"/>
      <c r="F23" s="939"/>
      <c r="G23" s="939"/>
      <c r="H23" s="939"/>
      <c r="I23" s="939"/>
      <c r="J23" s="939"/>
      <c r="K23" s="939"/>
      <c r="L23" s="939"/>
      <c r="M23" s="939"/>
      <c r="N23" s="939"/>
      <c r="O23" s="939"/>
      <c r="P23" s="949"/>
      <c r="Q23" s="1068">
        <v>20968</v>
      </c>
      <c r="R23" s="1062"/>
      <c r="S23" s="1062"/>
      <c r="T23" s="1062"/>
      <c r="U23" s="1062"/>
      <c r="V23" s="1062">
        <v>18642</v>
      </c>
      <c r="W23" s="1062"/>
      <c r="X23" s="1062"/>
      <c r="Y23" s="1062"/>
      <c r="Z23" s="1062"/>
      <c r="AA23" s="1062">
        <v>2326</v>
      </c>
      <c r="AB23" s="1062"/>
      <c r="AC23" s="1062"/>
      <c r="AD23" s="1062"/>
      <c r="AE23" s="1069"/>
      <c r="AF23" s="1070">
        <v>1192</v>
      </c>
      <c r="AG23" s="1062"/>
      <c r="AH23" s="1062"/>
      <c r="AI23" s="1062"/>
      <c r="AJ23" s="1071"/>
      <c r="AK23" s="1072"/>
      <c r="AL23" s="1073"/>
      <c r="AM23" s="1073"/>
      <c r="AN23" s="1073"/>
      <c r="AO23" s="1073"/>
      <c r="AP23" s="1062">
        <v>6547</v>
      </c>
      <c r="AQ23" s="1062"/>
      <c r="AR23" s="1062"/>
      <c r="AS23" s="1062"/>
      <c r="AT23" s="1062"/>
      <c r="AU23" s="1063"/>
      <c r="AV23" s="1063"/>
      <c r="AW23" s="1063"/>
      <c r="AX23" s="1063"/>
      <c r="AY23" s="1064"/>
      <c r="AZ23" s="1065" t="s">
        <v>121</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15">
      <c r="A24" s="1061" t="s">
        <v>378</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
      <c r="A25" s="1060" t="s">
        <v>379</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15">
      <c r="A26" s="996" t="s">
        <v>356</v>
      </c>
      <c r="B26" s="997"/>
      <c r="C26" s="997"/>
      <c r="D26" s="997"/>
      <c r="E26" s="997"/>
      <c r="F26" s="997"/>
      <c r="G26" s="997"/>
      <c r="H26" s="997"/>
      <c r="I26" s="997"/>
      <c r="J26" s="997"/>
      <c r="K26" s="997"/>
      <c r="L26" s="997"/>
      <c r="M26" s="997"/>
      <c r="N26" s="997"/>
      <c r="O26" s="997"/>
      <c r="P26" s="998"/>
      <c r="Q26" s="1002" t="s">
        <v>380</v>
      </c>
      <c r="R26" s="1003"/>
      <c r="S26" s="1003"/>
      <c r="T26" s="1003"/>
      <c r="U26" s="1004"/>
      <c r="V26" s="1002" t="s">
        <v>381</v>
      </c>
      <c r="W26" s="1003"/>
      <c r="X26" s="1003"/>
      <c r="Y26" s="1003"/>
      <c r="Z26" s="1004"/>
      <c r="AA26" s="1002" t="s">
        <v>382</v>
      </c>
      <c r="AB26" s="1003"/>
      <c r="AC26" s="1003"/>
      <c r="AD26" s="1003"/>
      <c r="AE26" s="1003"/>
      <c r="AF26" s="1056" t="s">
        <v>383</v>
      </c>
      <c r="AG26" s="1009"/>
      <c r="AH26" s="1009"/>
      <c r="AI26" s="1009"/>
      <c r="AJ26" s="1057"/>
      <c r="AK26" s="1003" t="s">
        <v>384</v>
      </c>
      <c r="AL26" s="1003"/>
      <c r="AM26" s="1003"/>
      <c r="AN26" s="1003"/>
      <c r="AO26" s="1004"/>
      <c r="AP26" s="1002" t="s">
        <v>385</v>
      </c>
      <c r="AQ26" s="1003"/>
      <c r="AR26" s="1003"/>
      <c r="AS26" s="1003"/>
      <c r="AT26" s="1004"/>
      <c r="AU26" s="1002" t="s">
        <v>386</v>
      </c>
      <c r="AV26" s="1003"/>
      <c r="AW26" s="1003"/>
      <c r="AX26" s="1003"/>
      <c r="AY26" s="1004"/>
      <c r="AZ26" s="1002" t="s">
        <v>387</v>
      </c>
      <c r="BA26" s="1003"/>
      <c r="BB26" s="1003"/>
      <c r="BC26" s="1003"/>
      <c r="BD26" s="1004"/>
      <c r="BE26" s="1002" t="s">
        <v>363</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15">
      <c r="A28" s="242">
        <v>1</v>
      </c>
      <c r="B28" s="1048" t="s">
        <v>388</v>
      </c>
      <c r="C28" s="1049"/>
      <c r="D28" s="1049"/>
      <c r="E28" s="1049"/>
      <c r="F28" s="1049"/>
      <c r="G28" s="1049"/>
      <c r="H28" s="1049"/>
      <c r="I28" s="1049"/>
      <c r="J28" s="1049"/>
      <c r="K28" s="1049"/>
      <c r="L28" s="1049"/>
      <c r="M28" s="1049"/>
      <c r="N28" s="1049"/>
      <c r="O28" s="1049"/>
      <c r="P28" s="1050"/>
      <c r="Q28" s="1051">
        <v>4134</v>
      </c>
      <c r="R28" s="1052"/>
      <c r="S28" s="1052"/>
      <c r="T28" s="1052"/>
      <c r="U28" s="1052"/>
      <c r="V28" s="1052">
        <v>4102</v>
      </c>
      <c r="W28" s="1052"/>
      <c r="X28" s="1052"/>
      <c r="Y28" s="1052"/>
      <c r="Z28" s="1052"/>
      <c r="AA28" s="1052">
        <v>32</v>
      </c>
      <c r="AB28" s="1052"/>
      <c r="AC28" s="1052"/>
      <c r="AD28" s="1052"/>
      <c r="AE28" s="1053"/>
      <c r="AF28" s="1054">
        <v>32</v>
      </c>
      <c r="AG28" s="1052"/>
      <c r="AH28" s="1052"/>
      <c r="AI28" s="1052"/>
      <c r="AJ28" s="1055"/>
      <c r="AK28" s="1043">
        <v>515</v>
      </c>
      <c r="AL28" s="1044"/>
      <c r="AM28" s="1044"/>
      <c r="AN28" s="1044"/>
      <c r="AO28" s="1044"/>
      <c r="AP28" s="1044" t="s">
        <v>544</v>
      </c>
      <c r="AQ28" s="1044"/>
      <c r="AR28" s="1044"/>
      <c r="AS28" s="1044"/>
      <c r="AT28" s="1044"/>
      <c r="AU28" s="1044" t="s">
        <v>544</v>
      </c>
      <c r="AV28" s="1044"/>
      <c r="AW28" s="1044"/>
      <c r="AX28" s="1044"/>
      <c r="AY28" s="1044"/>
      <c r="AZ28" s="1045" t="s">
        <v>544</v>
      </c>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15">
      <c r="A29" s="242">
        <v>2</v>
      </c>
      <c r="B29" s="1031" t="s">
        <v>389</v>
      </c>
      <c r="C29" s="1032"/>
      <c r="D29" s="1032"/>
      <c r="E29" s="1032"/>
      <c r="F29" s="1032"/>
      <c r="G29" s="1032"/>
      <c r="H29" s="1032"/>
      <c r="I29" s="1032"/>
      <c r="J29" s="1032"/>
      <c r="K29" s="1032"/>
      <c r="L29" s="1032"/>
      <c r="M29" s="1032"/>
      <c r="N29" s="1032"/>
      <c r="O29" s="1032"/>
      <c r="P29" s="1033"/>
      <c r="Q29" s="1039">
        <v>3217</v>
      </c>
      <c r="R29" s="1040"/>
      <c r="S29" s="1040"/>
      <c r="T29" s="1040"/>
      <c r="U29" s="1040"/>
      <c r="V29" s="1040">
        <v>3084</v>
      </c>
      <c r="W29" s="1040"/>
      <c r="X29" s="1040"/>
      <c r="Y29" s="1040"/>
      <c r="Z29" s="1040"/>
      <c r="AA29" s="1040">
        <v>133</v>
      </c>
      <c r="AB29" s="1040"/>
      <c r="AC29" s="1040"/>
      <c r="AD29" s="1040"/>
      <c r="AE29" s="1041"/>
      <c r="AF29" s="1036">
        <v>133</v>
      </c>
      <c r="AG29" s="1037"/>
      <c r="AH29" s="1037"/>
      <c r="AI29" s="1037"/>
      <c r="AJ29" s="1038"/>
      <c r="AK29" s="981">
        <v>495</v>
      </c>
      <c r="AL29" s="972"/>
      <c r="AM29" s="972"/>
      <c r="AN29" s="972"/>
      <c r="AO29" s="972"/>
      <c r="AP29" s="972" t="s">
        <v>544</v>
      </c>
      <c r="AQ29" s="972"/>
      <c r="AR29" s="972"/>
      <c r="AS29" s="972"/>
      <c r="AT29" s="972"/>
      <c r="AU29" s="972" t="s">
        <v>544</v>
      </c>
      <c r="AV29" s="972"/>
      <c r="AW29" s="972"/>
      <c r="AX29" s="972"/>
      <c r="AY29" s="972"/>
      <c r="AZ29" s="1042" t="s">
        <v>544</v>
      </c>
      <c r="BA29" s="1042"/>
      <c r="BB29" s="1042"/>
      <c r="BC29" s="1042"/>
      <c r="BD29" s="1042"/>
      <c r="BE29" s="973"/>
      <c r="BF29" s="973"/>
      <c r="BG29" s="973"/>
      <c r="BH29" s="973"/>
      <c r="BI29" s="974"/>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15">
      <c r="A30" s="242">
        <v>3</v>
      </c>
      <c r="B30" s="1031" t="s">
        <v>390</v>
      </c>
      <c r="C30" s="1032"/>
      <c r="D30" s="1032"/>
      <c r="E30" s="1032"/>
      <c r="F30" s="1032"/>
      <c r="G30" s="1032"/>
      <c r="H30" s="1032"/>
      <c r="I30" s="1032"/>
      <c r="J30" s="1032"/>
      <c r="K30" s="1032"/>
      <c r="L30" s="1032"/>
      <c r="M30" s="1032"/>
      <c r="N30" s="1032"/>
      <c r="O30" s="1032"/>
      <c r="P30" s="1033"/>
      <c r="Q30" s="1039">
        <v>492</v>
      </c>
      <c r="R30" s="1040"/>
      <c r="S30" s="1040"/>
      <c r="T30" s="1040"/>
      <c r="U30" s="1040"/>
      <c r="V30" s="1040">
        <v>481</v>
      </c>
      <c r="W30" s="1040"/>
      <c r="X30" s="1040"/>
      <c r="Y30" s="1040"/>
      <c r="Z30" s="1040"/>
      <c r="AA30" s="1040">
        <v>12</v>
      </c>
      <c r="AB30" s="1040"/>
      <c r="AC30" s="1040"/>
      <c r="AD30" s="1040"/>
      <c r="AE30" s="1041"/>
      <c r="AF30" s="1036">
        <v>12</v>
      </c>
      <c r="AG30" s="1037"/>
      <c r="AH30" s="1037"/>
      <c r="AI30" s="1037"/>
      <c r="AJ30" s="1038"/>
      <c r="AK30" s="981">
        <v>108</v>
      </c>
      <c r="AL30" s="972"/>
      <c r="AM30" s="972"/>
      <c r="AN30" s="972"/>
      <c r="AO30" s="972"/>
      <c r="AP30" s="972" t="s">
        <v>544</v>
      </c>
      <c r="AQ30" s="972"/>
      <c r="AR30" s="972"/>
      <c r="AS30" s="972"/>
      <c r="AT30" s="972"/>
      <c r="AU30" s="972" t="s">
        <v>544</v>
      </c>
      <c r="AV30" s="972"/>
      <c r="AW30" s="972"/>
      <c r="AX30" s="972"/>
      <c r="AY30" s="972"/>
      <c r="AZ30" s="1042" t="s">
        <v>544</v>
      </c>
      <c r="BA30" s="1042"/>
      <c r="BB30" s="1042"/>
      <c r="BC30" s="1042"/>
      <c r="BD30" s="1042"/>
      <c r="BE30" s="973"/>
      <c r="BF30" s="973"/>
      <c r="BG30" s="973"/>
      <c r="BH30" s="973"/>
      <c r="BI30" s="974"/>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15">
      <c r="A31" s="242">
        <v>4</v>
      </c>
      <c r="B31" s="1031" t="s">
        <v>391</v>
      </c>
      <c r="C31" s="1032"/>
      <c r="D31" s="1032"/>
      <c r="E31" s="1032"/>
      <c r="F31" s="1032"/>
      <c r="G31" s="1032"/>
      <c r="H31" s="1032"/>
      <c r="I31" s="1032"/>
      <c r="J31" s="1032"/>
      <c r="K31" s="1032"/>
      <c r="L31" s="1032"/>
      <c r="M31" s="1032"/>
      <c r="N31" s="1032"/>
      <c r="O31" s="1032"/>
      <c r="P31" s="1033"/>
      <c r="Q31" s="1039">
        <v>1140</v>
      </c>
      <c r="R31" s="1040"/>
      <c r="S31" s="1040"/>
      <c r="T31" s="1040"/>
      <c r="U31" s="1040"/>
      <c r="V31" s="1040">
        <v>986</v>
      </c>
      <c r="W31" s="1040"/>
      <c r="X31" s="1040"/>
      <c r="Y31" s="1040"/>
      <c r="Z31" s="1040"/>
      <c r="AA31" s="1040">
        <v>155</v>
      </c>
      <c r="AB31" s="1040"/>
      <c r="AC31" s="1040"/>
      <c r="AD31" s="1040"/>
      <c r="AE31" s="1041"/>
      <c r="AF31" s="1036">
        <v>192</v>
      </c>
      <c r="AG31" s="1037"/>
      <c r="AH31" s="1037"/>
      <c r="AI31" s="1037"/>
      <c r="AJ31" s="1038"/>
      <c r="AK31" s="981">
        <v>14</v>
      </c>
      <c r="AL31" s="972"/>
      <c r="AM31" s="972"/>
      <c r="AN31" s="972"/>
      <c r="AO31" s="972"/>
      <c r="AP31" s="972">
        <v>946</v>
      </c>
      <c r="AQ31" s="972"/>
      <c r="AR31" s="972"/>
      <c r="AS31" s="972"/>
      <c r="AT31" s="972"/>
      <c r="AU31" s="972">
        <v>185</v>
      </c>
      <c r="AV31" s="972"/>
      <c r="AW31" s="972"/>
      <c r="AX31" s="972"/>
      <c r="AY31" s="972"/>
      <c r="AZ31" s="1042" t="s">
        <v>544</v>
      </c>
      <c r="BA31" s="1042"/>
      <c r="BB31" s="1042"/>
      <c r="BC31" s="1042"/>
      <c r="BD31" s="1042"/>
      <c r="BE31" s="973" t="s">
        <v>392</v>
      </c>
      <c r="BF31" s="973"/>
      <c r="BG31" s="973"/>
      <c r="BH31" s="973"/>
      <c r="BI31" s="974"/>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15">
      <c r="A32" s="242">
        <v>5</v>
      </c>
      <c r="B32" s="1031" t="s">
        <v>393</v>
      </c>
      <c r="C32" s="1032"/>
      <c r="D32" s="1032"/>
      <c r="E32" s="1032"/>
      <c r="F32" s="1032"/>
      <c r="G32" s="1032"/>
      <c r="H32" s="1032"/>
      <c r="I32" s="1032"/>
      <c r="J32" s="1032"/>
      <c r="K32" s="1032"/>
      <c r="L32" s="1032"/>
      <c r="M32" s="1032"/>
      <c r="N32" s="1032"/>
      <c r="O32" s="1032"/>
      <c r="P32" s="1033"/>
      <c r="Q32" s="1039">
        <v>1037</v>
      </c>
      <c r="R32" s="1040"/>
      <c r="S32" s="1040"/>
      <c r="T32" s="1040"/>
      <c r="U32" s="1040"/>
      <c r="V32" s="1040">
        <v>838</v>
      </c>
      <c r="W32" s="1040"/>
      <c r="X32" s="1040"/>
      <c r="Y32" s="1040"/>
      <c r="Z32" s="1040"/>
      <c r="AA32" s="1040">
        <v>199</v>
      </c>
      <c r="AB32" s="1040"/>
      <c r="AC32" s="1040"/>
      <c r="AD32" s="1040"/>
      <c r="AE32" s="1041"/>
      <c r="AF32" s="1036">
        <v>1826</v>
      </c>
      <c r="AG32" s="1037"/>
      <c r="AH32" s="1037"/>
      <c r="AI32" s="1037"/>
      <c r="AJ32" s="1038"/>
      <c r="AK32" s="981">
        <v>3</v>
      </c>
      <c r="AL32" s="972"/>
      <c r="AM32" s="972"/>
      <c r="AN32" s="972"/>
      <c r="AO32" s="972"/>
      <c r="AP32" s="972">
        <v>807</v>
      </c>
      <c r="AQ32" s="972"/>
      <c r="AR32" s="972"/>
      <c r="AS32" s="972"/>
      <c r="AT32" s="972"/>
      <c r="AU32" s="972" t="s">
        <v>544</v>
      </c>
      <c r="AV32" s="972"/>
      <c r="AW32" s="972"/>
      <c r="AX32" s="972"/>
      <c r="AY32" s="972"/>
      <c r="AZ32" s="1042" t="s">
        <v>544</v>
      </c>
      <c r="BA32" s="1042"/>
      <c r="BB32" s="1042"/>
      <c r="BC32" s="1042"/>
      <c r="BD32" s="1042"/>
      <c r="BE32" s="973" t="s">
        <v>392</v>
      </c>
      <c r="BF32" s="973"/>
      <c r="BG32" s="973"/>
      <c r="BH32" s="973"/>
      <c r="BI32" s="974"/>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15">
      <c r="A33" s="242">
        <v>6</v>
      </c>
      <c r="B33" s="1031"/>
      <c r="C33" s="1032"/>
      <c r="D33" s="1032"/>
      <c r="E33" s="1032"/>
      <c r="F33" s="1032"/>
      <c r="G33" s="1032"/>
      <c r="H33" s="1032"/>
      <c r="I33" s="1032"/>
      <c r="J33" s="1032"/>
      <c r="K33" s="1032"/>
      <c r="L33" s="1032"/>
      <c r="M33" s="1032"/>
      <c r="N33" s="1032"/>
      <c r="O33" s="1032"/>
      <c r="P33" s="1033"/>
      <c r="Q33" s="1039"/>
      <c r="R33" s="1040"/>
      <c r="S33" s="1040"/>
      <c r="T33" s="1040"/>
      <c r="U33" s="1040"/>
      <c r="V33" s="1040"/>
      <c r="W33" s="1040"/>
      <c r="X33" s="1040"/>
      <c r="Y33" s="1040"/>
      <c r="Z33" s="1040"/>
      <c r="AA33" s="1040"/>
      <c r="AB33" s="1040"/>
      <c r="AC33" s="1040"/>
      <c r="AD33" s="1040"/>
      <c r="AE33" s="1041"/>
      <c r="AF33" s="1036"/>
      <c r="AG33" s="1037"/>
      <c r="AH33" s="1037"/>
      <c r="AI33" s="1037"/>
      <c r="AJ33" s="1038"/>
      <c r="AK33" s="981"/>
      <c r="AL33" s="972"/>
      <c r="AM33" s="972"/>
      <c r="AN33" s="972"/>
      <c r="AO33" s="972"/>
      <c r="AP33" s="972"/>
      <c r="AQ33" s="972"/>
      <c r="AR33" s="972"/>
      <c r="AS33" s="972"/>
      <c r="AT33" s="972"/>
      <c r="AU33" s="972"/>
      <c r="AV33" s="972"/>
      <c r="AW33" s="972"/>
      <c r="AX33" s="972"/>
      <c r="AY33" s="972"/>
      <c r="AZ33" s="1042"/>
      <c r="BA33" s="1042"/>
      <c r="BB33" s="1042"/>
      <c r="BC33" s="1042"/>
      <c r="BD33" s="1042"/>
      <c r="BE33" s="973"/>
      <c r="BF33" s="973"/>
      <c r="BG33" s="973"/>
      <c r="BH33" s="973"/>
      <c r="BI33" s="974"/>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15">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1"/>
      <c r="AL34" s="972"/>
      <c r="AM34" s="972"/>
      <c r="AN34" s="972"/>
      <c r="AO34" s="972"/>
      <c r="AP34" s="972"/>
      <c r="AQ34" s="972"/>
      <c r="AR34" s="972"/>
      <c r="AS34" s="972"/>
      <c r="AT34" s="972"/>
      <c r="AU34" s="972"/>
      <c r="AV34" s="972"/>
      <c r="AW34" s="972"/>
      <c r="AX34" s="972"/>
      <c r="AY34" s="972"/>
      <c r="AZ34" s="1042"/>
      <c r="BA34" s="1042"/>
      <c r="BB34" s="1042"/>
      <c r="BC34" s="1042"/>
      <c r="BD34" s="1042"/>
      <c r="BE34" s="973"/>
      <c r="BF34" s="973"/>
      <c r="BG34" s="973"/>
      <c r="BH34" s="973"/>
      <c r="BI34" s="974"/>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15">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1"/>
      <c r="AL35" s="972"/>
      <c r="AM35" s="972"/>
      <c r="AN35" s="972"/>
      <c r="AO35" s="972"/>
      <c r="AP35" s="972"/>
      <c r="AQ35" s="972"/>
      <c r="AR35" s="972"/>
      <c r="AS35" s="972"/>
      <c r="AT35" s="972"/>
      <c r="AU35" s="972"/>
      <c r="AV35" s="972"/>
      <c r="AW35" s="972"/>
      <c r="AX35" s="972"/>
      <c r="AY35" s="972"/>
      <c r="AZ35" s="1042"/>
      <c r="BA35" s="1042"/>
      <c r="BB35" s="1042"/>
      <c r="BC35" s="1042"/>
      <c r="BD35" s="1042"/>
      <c r="BE35" s="973"/>
      <c r="BF35" s="973"/>
      <c r="BG35" s="973"/>
      <c r="BH35" s="973"/>
      <c r="BI35" s="974"/>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15">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1"/>
      <c r="AL36" s="972"/>
      <c r="AM36" s="972"/>
      <c r="AN36" s="972"/>
      <c r="AO36" s="972"/>
      <c r="AP36" s="972"/>
      <c r="AQ36" s="972"/>
      <c r="AR36" s="972"/>
      <c r="AS36" s="972"/>
      <c r="AT36" s="972"/>
      <c r="AU36" s="972"/>
      <c r="AV36" s="972"/>
      <c r="AW36" s="972"/>
      <c r="AX36" s="972"/>
      <c r="AY36" s="972"/>
      <c r="AZ36" s="1042"/>
      <c r="BA36" s="1042"/>
      <c r="BB36" s="1042"/>
      <c r="BC36" s="1042"/>
      <c r="BD36" s="1042"/>
      <c r="BE36" s="973"/>
      <c r="BF36" s="973"/>
      <c r="BG36" s="973"/>
      <c r="BH36" s="973"/>
      <c r="BI36" s="974"/>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15">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1"/>
      <c r="AL37" s="972"/>
      <c r="AM37" s="972"/>
      <c r="AN37" s="972"/>
      <c r="AO37" s="972"/>
      <c r="AP37" s="972"/>
      <c r="AQ37" s="972"/>
      <c r="AR37" s="972"/>
      <c r="AS37" s="972"/>
      <c r="AT37" s="972"/>
      <c r="AU37" s="972"/>
      <c r="AV37" s="972"/>
      <c r="AW37" s="972"/>
      <c r="AX37" s="972"/>
      <c r="AY37" s="972"/>
      <c r="AZ37" s="1042"/>
      <c r="BA37" s="1042"/>
      <c r="BB37" s="1042"/>
      <c r="BC37" s="1042"/>
      <c r="BD37" s="1042"/>
      <c r="BE37" s="973"/>
      <c r="BF37" s="973"/>
      <c r="BG37" s="973"/>
      <c r="BH37" s="973"/>
      <c r="BI37" s="974"/>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15">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1"/>
      <c r="AL38" s="972"/>
      <c r="AM38" s="972"/>
      <c r="AN38" s="972"/>
      <c r="AO38" s="972"/>
      <c r="AP38" s="972"/>
      <c r="AQ38" s="972"/>
      <c r="AR38" s="972"/>
      <c r="AS38" s="972"/>
      <c r="AT38" s="972"/>
      <c r="AU38" s="972"/>
      <c r="AV38" s="972"/>
      <c r="AW38" s="972"/>
      <c r="AX38" s="972"/>
      <c r="AY38" s="972"/>
      <c r="AZ38" s="1042"/>
      <c r="BA38" s="1042"/>
      <c r="BB38" s="1042"/>
      <c r="BC38" s="1042"/>
      <c r="BD38" s="1042"/>
      <c r="BE38" s="973"/>
      <c r="BF38" s="973"/>
      <c r="BG38" s="973"/>
      <c r="BH38" s="973"/>
      <c r="BI38" s="974"/>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15">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1"/>
      <c r="AL39" s="972"/>
      <c r="AM39" s="972"/>
      <c r="AN39" s="972"/>
      <c r="AO39" s="972"/>
      <c r="AP39" s="972"/>
      <c r="AQ39" s="972"/>
      <c r="AR39" s="972"/>
      <c r="AS39" s="972"/>
      <c r="AT39" s="972"/>
      <c r="AU39" s="972"/>
      <c r="AV39" s="972"/>
      <c r="AW39" s="972"/>
      <c r="AX39" s="972"/>
      <c r="AY39" s="972"/>
      <c r="AZ39" s="1042"/>
      <c r="BA39" s="1042"/>
      <c r="BB39" s="1042"/>
      <c r="BC39" s="1042"/>
      <c r="BD39" s="1042"/>
      <c r="BE39" s="973"/>
      <c r="BF39" s="973"/>
      <c r="BG39" s="973"/>
      <c r="BH39" s="973"/>
      <c r="BI39" s="974"/>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15">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1"/>
      <c r="AL40" s="972"/>
      <c r="AM40" s="972"/>
      <c r="AN40" s="972"/>
      <c r="AO40" s="972"/>
      <c r="AP40" s="972"/>
      <c r="AQ40" s="972"/>
      <c r="AR40" s="972"/>
      <c r="AS40" s="972"/>
      <c r="AT40" s="972"/>
      <c r="AU40" s="972"/>
      <c r="AV40" s="972"/>
      <c r="AW40" s="972"/>
      <c r="AX40" s="972"/>
      <c r="AY40" s="972"/>
      <c r="AZ40" s="1042"/>
      <c r="BA40" s="1042"/>
      <c r="BB40" s="1042"/>
      <c r="BC40" s="1042"/>
      <c r="BD40" s="1042"/>
      <c r="BE40" s="973"/>
      <c r="BF40" s="973"/>
      <c r="BG40" s="973"/>
      <c r="BH40" s="973"/>
      <c r="BI40" s="974"/>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15">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1"/>
      <c r="AL41" s="972"/>
      <c r="AM41" s="972"/>
      <c r="AN41" s="972"/>
      <c r="AO41" s="972"/>
      <c r="AP41" s="972"/>
      <c r="AQ41" s="972"/>
      <c r="AR41" s="972"/>
      <c r="AS41" s="972"/>
      <c r="AT41" s="972"/>
      <c r="AU41" s="972"/>
      <c r="AV41" s="972"/>
      <c r="AW41" s="972"/>
      <c r="AX41" s="972"/>
      <c r="AY41" s="972"/>
      <c r="AZ41" s="1042"/>
      <c r="BA41" s="1042"/>
      <c r="BB41" s="1042"/>
      <c r="BC41" s="1042"/>
      <c r="BD41" s="1042"/>
      <c r="BE41" s="973"/>
      <c r="BF41" s="973"/>
      <c r="BG41" s="973"/>
      <c r="BH41" s="973"/>
      <c r="BI41" s="974"/>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15">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1"/>
      <c r="AL42" s="972"/>
      <c r="AM42" s="972"/>
      <c r="AN42" s="972"/>
      <c r="AO42" s="972"/>
      <c r="AP42" s="972"/>
      <c r="AQ42" s="972"/>
      <c r="AR42" s="972"/>
      <c r="AS42" s="972"/>
      <c r="AT42" s="972"/>
      <c r="AU42" s="972"/>
      <c r="AV42" s="972"/>
      <c r="AW42" s="972"/>
      <c r="AX42" s="972"/>
      <c r="AY42" s="972"/>
      <c r="AZ42" s="1042"/>
      <c r="BA42" s="1042"/>
      <c r="BB42" s="1042"/>
      <c r="BC42" s="1042"/>
      <c r="BD42" s="1042"/>
      <c r="BE42" s="973"/>
      <c r="BF42" s="973"/>
      <c r="BG42" s="973"/>
      <c r="BH42" s="973"/>
      <c r="BI42" s="974"/>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15">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1"/>
      <c r="AL43" s="972"/>
      <c r="AM43" s="972"/>
      <c r="AN43" s="972"/>
      <c r="AO43" s="972"/>
      <c r="AP43" s="972"/>
      <c r="AQ43" s="972"/>
      <c r="AR43" s="972"/>
      <c r="AS43" s="972"/>
      <c r="AT43" s="972"/>
      <c r="AU43" s="972"/>
      <c r="AV43" s="972"/>
      <c r="AW43" s="972"/>
      <c r="AX43" s="972"/>
      <c r="AY43" s="972"/>
      <c r="AZ43" s="1042"/>
      <c r="BA43" s="1042"/>
      <c r="BB43" s="1042"/>
      <c r="BC43" s="1042"/>
      <c r="BD43" s="1042"/>
      <c r="BE43" s="973"/>
      <c r="BF43" s="973"/>
      <c r="BG43" s="973"/>
      <c r="BH43" s="973"/>
      <c r="BI43" s="974"/>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15">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1"/>
      <c r="AL44" s="972"/>
      <c r="AM44" s="972"/>
      <c r="AN44" s="972"/>
      <c r="AO44" s="972"/>
      <c r="AP44" s="972"/>
      <c r="AQ44" s="972"/>
      <c r="AR44" s="972"/>
      <c r="AS44" s="972"/>
      <c r="AT44" s="972"/>
      <c r="AU44" s="972"/>
      <c r="AV44" s="972"/>
      <c r="AW44" s="972"/>
      <c r="AX44" s="972"/>
      <c r="AY44" s="972"/>
      <c r="AZ44" s="1042"/>
      <c r="BA44" s="1042"/>
      <c r="BB44" s="1042"/>
      <c r="BC44" s="1042"/>
      <c r="BD44" s="1042"/>
      <c r="BE44" s="973"/>
      <c r="BF44" s="973"/>
      <c r="BG44" s="973"/>
      <c r="BH44" s="973"/>
      <c r="BI44" s="974"/>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15">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1"/>
      <c r="AL45" s="972"/>
      <c r="AM45" s="972"/>
      <c r="AN45" s="972"/>
      <c r="AO45" s="972"/>
      <c r="AP45" s="972"/>
      <c r="AQ45" s="972"/>
      <c r="AR45" s="972"/>
      <c r="AS45" s="972"/>
      <c r="AT45" s="972"/>
      <c r="AU45" s="972"/>
      <c r="AV45" s="972"/>
      <c r="AW45" s="972"/>
      <c r="AX45" s="972"/>
      <c r="AY45" s="972"/>
      <c r="AZ45" s="1042"/>
      <c r="BA45" s="1042"/>
      <c r="BB45" s="1042"/>
      <c r="BC45" s="1042"/>
      <c r="BD45" s="1042"/>
      <c r="BE45" s="973"/>
      <c r="BF45" s="973"/>
      <c r="BG45" s="973"/>
      <c r="BH45" s="973"/>
      <c r="BI45" s="974"/>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15">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1"/>
      <c r="AL46" s="972"/>
      <c r="AM46" s="972"/>
      <c r="AN46" s="972"/>
      <c r="AO46" s="972"/>
      <c r="AP46" s="972"/>
      <c r="AQ46" s="972"/>
      <c r="AR46" s="972"/>
      <c r="AS46" s="972"/>
      <c r="AT46" s="972"/>
      <c r="AU46" s="972"/>
      <c r="AV46" s="972"/>
      <c r="AW46" s="972"/>
      <c r="AX46" s="972"/>
      <c r="AY46" s="972"/>
      <c r="AZ46" s="1042"/>
      <c r="BA46" s="1042"/>
      <c r="BB46" s="1042"/>
      <c r="BC46" s="1042"/>
      <c r="BD46" s="1042"/>
      <c r="BE46" s="973"/>
      <c r="BF46" s="973"/>
      <c r="BG46" s="973"/>
      <c r="BH46" s="973"/>
      <c r="BI46" s="974"/>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15">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1"/>
      <c r="AL47" s="972"/>
      <c r="AM47" s="972"/>
      <c r="AN47" s="972"/>
      <c r="AO47" s="972"/>
      <c r="AP47" s="972"/>
      <c r="AQ47" s="972"/>
      <c r="AR47" s="972"/>
      <c r="AS47" s="972"/>
      <c r="AT47" s="972"/>
      <c r="AU47" s="972"/>
      <c r="AV47" s="972"/>
      <c r="AW47" s="972"/>
      <c r="AX47" s="972"/>
      <c r="AY47" s="972"/>
      <c r="AZ47" s="1042"/>
      <c r="BA47" s="1042"/>
      <c r="BB47" s="1042"/>
      <c r="BC47" s="1042"/>
      <c r="BD47" s="1042"/>
      <c r="BE47" s="973"/>
      <c r="BF47" s="973"/>
      <c r="BG47" s="973"/>
      <c r="BH47" s="973"/>
      <c r="BI47" s="974"/>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15">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1"/>
      <c r="AL48" s="972"/>
      <c r="AM48" s="972"/>
      <c r="AN48" s="972"/>
      <c r="AO48" s="972"/>
      <c r="AP48" s="972"/>
      <c r="AQ48" s="972"/>
      <c r="AR48" s="972"/>
      <c r="AS48" s="972"/>
      <c r="AT48" s="972"/>
      <c r="AU48" s="972"/>
      <c r="AV48" s="972"/>
      <c r="AW48" s="972"/>
      <c r="AX48" s="972"/>
      <c r="AY48" s="972"/>
      <c r="AZ48" s="1042"/>
      <c r="BA48" s="1042"/>
      <c r="BB48" s="1042"/>
      <c r="BC48" s="1042"/>
      <c r="BD48" s="1042"/>
      <c r="BE48" s="973"/>
      <c r="BF48" s="973"/>
      <c r="BG48" s="973"/>
      <c r="BH48" s="973"/>
      <c r="BI48" s="974"/>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15">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1"/>
      <c r="AL49" s="972"/>
      <c r="AM49" s="972"/>
      <c r="AN49" s="972"/>
      <c r="AO49" s="972"/>
      <c r="AP49" s="972"/>
      <c r="AQ49" s="972"/>
      <c r="AR49" s="972"/>
      <c r="AS49" s="972"/>
      <c r="AT49" s="972"/>
      <c r="AU49" s="972"/>
      <c r="AV49" s="972"/>
      <c r="AW49" s="972"/>
      <c r="AX49" s="972"/>
      <c r="AY49" s="972"/>
      <c r="AZ49" s="1042"/>
      <c r="BA49" s="1042"/>
      <c r="BB49" s="1042"/>
      <c r="BC49" s="1042"/>
      <c r="BD49" s="1042"/>
      <c r="BE49" s="973"/>
      <c r="BF49" s="973"/>
      <c r="BG49" s="973"/>
      <c r="BH49" s="973"/>
      <c r="BI49" s="974"/>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15">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3"/>
      <c r="BF50" s="973"/>
      <c r="BG50" s="973"/>
      <c r="BH50" s="973"/>
      <c r="BI50" s="974"/>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15">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3"/>
      <c r="BF51" s="973"/>
      <c r="BG51" s="973"/>
      <c r="BH51" s="973"/>
      <c r="BI51" s="974"/>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15">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3"/>
      <c r="BF52" s="973"/>
      <c r="BG52" s="973"/>
      <c r="BH52" s="973"/>
      <c r="BI52" s="974"/>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15">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3"/>
      <c r="BF53" s="973"/>
      <c r="BG53" s="973"/>
      <c r="BH53" s="973"/>
      <c r="BI53" s="974"/>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15">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3"/>
      <c r="BF54" s="973"/>
      <c r="BG54" s="973"/>
      <c r="BH54" s="973"/>
      <c r="BI54" s="974"/>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15">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3"/>
      <c r="BF55" s="973"/>
      <c r="BG55" s="973"/>
      <c r="BH55" s="973"/>
      <c r="BI55" s="974"/>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15">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3"/>
      <c r="BF56" s="973"/>
      <c r="BG56" s="973"/>
      <c r="BH56" s="973"/>
      <c r="BI56" s="974"/>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15">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3"/>
      <c r="BF57" s="973"/>
      <c r="BG57" s="973"/>
      <c r="BH57" s="973"/>
      <c r="BI57" s="974"/>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15">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3"/>
      <c r="BF58" s="973"/>
      <c r="BG58" s="973"/>
      <c r="BH58" s="973"/>
      <c r="BI58" s="974"/>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15">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3"/>
      <c r="BF59" s="973"/>
      <c r="BG59" s="973"/>
      <c r="BH59" s="973"/>
      <c r="BI59" s="974"/>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15">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3"/>
      <c r="BF60" s="973"/>
      <c r="BG60" s="973"/>
      <c r="BH60" s="973"/>
      <c r="BI60" s="974"/>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3"/>
      <c r="BF61" s="973"/>
      <c r="BG61" s="973"/>
      <c r="BH61" s="973"/>
      <c r="BI61" s="974"/>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15">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3"/>
      <c r="BF62" s="973"/>
      <c r="BG62" s="973"/>
      <c r="BH62" s="973"/>
      <c r="BI62" s="974"/>
      <c r="BJ62" s="1028" t="s">
        <v>394</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
      <c r="A63" s="240" t="s">
        <v>376</v>
      </c>
      <c r="B63" s="938" t="s">
        <v>395</v>
      </c>
      <c r="C63" s="939"/>
      <c r="D63" s="939"/>
      <c r="E63" s="939"/>
      <c r="F63" s="939"/>
      <c r="G63" s="939"/>
      <c r="H63" s="939"/>
      <c r="I63" s="939"/>
      <c r="J63" s="939"/>
      <c r="K63" s="939"/>
      <c r="L63" s="939"/>
      <c r="M63" s="939"/>
      <c r="N63" s="939"/>
      <c r="O63" s="939"/>
      <c r="P63" s="949"/>
      <c r="Q63" s="963"/>
      <c r="R63" s="964"/>
      <c r="S63" s="964"/>
      <c r="T63" s="964"/>
      <c r="U63" s="964"/>
      <c r="V63" s="964"/>
      <c r="W63" s="964"/>
      <c r="X63" s="964"/>
      <c r="Y63" s="964"/>
      <c r="Z63" s="964"/>
      <c r="AA63" s="964"/>
      <c r="AB63" s="964"/>
      <c r="AC63" s="964"/>
      <c r="AD63" s="964"/>
      <c r="AE63" s="1021"/>
      <c r="AF63" s="1022">
        <v>2195</v>
      </c>
      <c r="AG63" s="960"/>
      <c r="AH63" s="960"/>
      <c r="AI63" s="960"/>
      <c r="AJ63" s="1023"/>
      <c r="AK63" s="1024"/>
      <c r="AL63" s="964"/>
      <c r="AM63" s="964"/>
      <c r="AN63" s="964"/>
      <c r="AO63" s="964"/>
      <c r="AP63" s="960">
        <v>1753</v>
      </c>
      <c r="AQ63" s="960"/>
      <c r="AR63" s="960"/>
      <c r="AS63" s="960"/>
      <c r="AT63" s="960"/>
      <c r="AU63" s="960">
        <v>185</v>
      </c>
      <c r="AV63" s="960"/>
      <c r="AW63" s="960"/>
      <c r="AX63" s="960"/>
      <c r="AY63" s="960"/>
      <c r="AZ63" s="1018"/>
      <c r="BA63" s="1018"/>
      <c r="BB63" s="1018"/>
      <c r="BC63" s="1018"/>
      <c r="BD63" s="1018"/>
      <c r="BE63" s="961"/>
      <c r="BF63" s="961"/>
      <c r="BG63" s="961"/>
      <c r="BH63" s="961"/>
      <c r="BI63" s="962"/>
      <c r="BJ63" s="1019" t="s">
        <v>121</v>
      </c>
      <c r="BK63" s="954"/>
      <c r="BL63" s="954"/>
      <c r="BM63" s="954"/>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15">
      <c r="A66" s="996" t="s">
        <v>397</v>
      </c>
      <c r="B66" s="997"/>
      <c r="C66" s="997"/>
      <c r="D66" s="997"/>
      <c r="E66" s="997"/>
      <c r="F66" s="997"/>
      <c r="G66" s="997"/>
      <c r="H66" s="997"/>
      <c r="I66" s="997"/>
      <c r="J66" s="997"/>
      <c r="K66" s="997"/>
      <c r="L66" s="997"/>
      <c r="M66" s="997"/>
      <c r="N66" s="997"/>
      <c r="O66" s="997"/>
      <c r="P66" s="998"/>
      <c r="Q66" s="1002" t="s">
        <v>380</v>
      </c>
      <c r="R66" s="1003"/>
      <c r="S66" s="1003"/>
      <c r="T66" s="1003"/>
      <c r="U66" s="1004"/>
      <c r="V66" s="1002" t="s">
        <v>381</v>
      </c>
      <c r="W66" s="1003"/>
      <c r="X66" s="1003"/>
      <c r="Y66" s="1003"/>
      <c r="Z66" s="1004"/>
      <c r="AA66" s="1002" t="s">
        <v>382</v>
      </c>
      <c r="AB66" s="1003"/>
      <c r="AC66" s="1003"/>
      <c r="AD66" s="1003"/>
      <c r="AE66" s="1004"/>
      <c r="AF66" s="1008" t="s">
        <v>383</v>
      </c>
      <c r="AG66" s="1009"/>
      <c r="AH66" s="1009"/>
      <c r="AI66" s="1009"/>
      <c r="AJ66" s="1010"/>
      <c r="AK66" s="1002" t="s">
        <v>384</v>
      </c>
      <c r="AL66" s="997"/>
      <c r="AM66" s="997"/>
      <c r="AN66" s="997"/>
      <c r="AO66" s="998"/>
      <c r="AP66" s="1002" t="s">
        <v>385</v>
      </c>
      <c r="AQ66" s="1003"/>
      <c r="AR66" s="1003"/>
      <c r="AS66" s="1003"/>
      <c r="AT66" s="1004"/>
      <c r="AU66" s="1002" t="s">
        <v>398</v>
      </c>
      <c r="AV66" s="1003"/>
      <c r="AW66" s="1003"/>
      <c r="AX66" s="1003"/>
      <c r="AY66" s="1004"/>
      <c r="AZ66" s="1002" t="s">
        <v>363</v>
      </c>
      <c r="BA66" s="1003"/>
      <c r="BB66" s="1003"/>
      <c r="BC66" s="1003"/>
      <c r="BD66" s="1016"/>
      <c r="BE66" s="241"/>
      <c r="BF66" s="241"/>
      <c r="BG66" s="241"/>
      <c r="BH66" s="241"/>
      <c r="BI66" s="241"/>
      <c r="BJ66" s="241"/>
      <c r="BK66" s="241"/>
      <c r="BL66" s="241"/>
      <c r="BM66" s="241"/>
      <c r="BN66" s="241"/>
      <c r="BO66" s="241"/>
      <c r="BP66" s="241"/>
      <c r="BQ66" s="238">
        <v>60</v>
      </c>
      <c r="BR66" s="243"/>
      <c r="BS66" s="946"/>
      <c r="BT66" s="947"/>
      <c r="BU66" s="947"/>
      <c r="BV66" s="947"/>
      <c r="BW66" s="947"/>
      <c r="BX66" s="947"/>
      <c r="BY66" s="947"/>
      <c r="BZ66" s="947"/>
      <c r="CA66" s="947"/>
      <c r="CB66" s="947"/>
      <c r="CC66" s="947"/>
      <c r="CD66" s="947"/>
      <c r="CE66" s="947"/>
      <c r="CF66" s="947"/>
      <c r="CG66" s="956"/>
      <c r="CH66" s="957"/>
      <c r="CI66" s="958"/>
      <c r="CJ66" s="958"/>
      <c r="CK66" s="958"/>
      <c r="CL66" s="959"/>
      <c r="CM66" s="957"/>
      <c r="CN66" s="958"/>
      <c r="CO66" s="958"/>
      <c r="CP66" s="958"/>
      <c r="CQ66" s="959"/>
      <c r="CR66" s="957"/>
      <c r="CS66" s="958"/>
      <c r="CT66" s="958"/>
      <c r="CU66" s="958"/>
      <c r="CV66" s="959"/>
      <c r="CW66" s="957"/>
      <c r="CX66" s="958"/>
      <c r="CY66" s="958"/>
      <c r="CZ66" s="958"/>
      <c r="DA66" s="959"/>
      <c r="DB66" s="957"/>
      <c r="DC66" s="958"/>
      <c r="DD66" s="958"/>
      <c r="DE66" s="958"/>
      <c r="DF66" s="959"/>
      <c r="DG66" s="957"/>
      <c r="DH66" s="958"/>
      <c r="DI66" s="958"/>
      <c r="DJ66" s="958"/>
      <c r="DK66" s="959"/>
      <c r="DL66" s="957"/>
      <c r="DM66" s="958"/>
      <c r="DN66" s="958"/>
      <c r="DO66" s="958"/>
      <c r="DP66" s="959"/>
      <c r="DQ66" s="957"/>
      <c r="DR66" s="958"/>
      <c r="DS66" s="958"/>
      <c r="DT66" s="958"/>
      <c r="DU66" s="959"/>
      <c r="DV66" s="946"/>
      <c r="DW66" s="947"/>
      <c r="DX66" s="947"/>
      <c r="DY66" s="947"/>
      <c r="DZ66" s="948"/>
      <c r="EA66" s="230"/>
    </row>
    <row r="67" spans="1:13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6"/>
      <c r="BT67" s="947"/>
      <c r="BU67" s="947"/>
      <c r="BV67" s="947"/>
      <c r="BW67" s="947"/>
      <c r="BX67" s="947"/>
      <c r="BY67" s="947"/>
      <c r="BZ67" s="947"/>
      <c r="CA67" s="947"/>
      <c r="CB67" s="947"/>
      <c r="CC67" s="947"/>
      <c r="CD67" s="947"/>
      <c r="CE67" s="947"/>
      <c r="CF67" s="947"/>
      <c r="CG67" s="956"/>
      <c r="CH67" s="957"/>
      <c r="CI67" s="958"/>
      <c r="CJ67" s="958"/>
      <c r="CK67" s="958"/>
      <c r="CL67" s="959"/>
      <c r="CM67" s="957"/>
      <c r="CN67" s="958"/>
      <c r="CO67" s="958"/>
      <c r="CP67" s="958"/>
      <c r="CQ67" s="959"/>
      <c r="CR67" s="957"/>
      <c r="CS67" s="958"/>
      <c r="CT67" s="958"/>
      <c r="CU67" s="958"/>
      <c r="CV67" s="959"/>
      <c r="CW67" s="957"/>
      <c r="CX67" s="958"/>
      <c r="CY67" s="958"/>
      <c r="CZ67" s="958"/>
      <c r="DA67" s="959"/>
      <c r="DB67" s="957"/>
      <c r="DC67" s="958"/>
      <c r="DD67" s="958"/>
      <c r="DE67" s="958"/>
      <c r="DF67" s="959"/>
      <c r="DG67" s="957"/>
      <c r="DH67" s="958"/>
      <c r="DI67" s="958"/>
      <c r="DJ67" s="958"/>
      <c r="DK67" s="959"/>
      <c r="DL67" s="957"/>
      <c r="DM67" s="958"/>
      <c r="DN67" s="958"/>
      <c r="DO67" s="958"/>
      <c r="DP67" s="959"/>
      <c r="DQ67" s="957"/>
      <c r="DR67" s="958"/>
      <c r="DS67" s="958"/>
      <c r="DT67" s="958"/>
      <c r="DU67" s="959"/>
      <c r="DV67" s="946"/>
      <c r="DW67" s="947"/>
      <c r="DX67" s="947"/>
      <c r="DY67" s="947"/>
      <c r="DZ67" s="948"/>
      <c r="EA67" s="230"/>
    </row>
    <row r="68" spans="1:131" ht="26.25" customHeight="1" thickTop="1" x14ac:dyDescent="0.15">
      <c r="A68" s="236">
        <v>1</v>
      </c>
      <c r="B68" s="986" t="s">
        <v>545</v>
      </c>
      <c r="C68" s="987"/>
      <c r="D68" s="987"/>
      <c r="E68" s="987"/>
      <c r="F68" s="987"/>
      <c r="G68" s="987"/>
      <c r="H68" s="987"/>
      <c r="I68" s="987"/>
      <c r="J68" s="987"/>
      <c r="K68" s="987"/>
      <c r="L68" s="987"/>
      <c r="M68" s="987"/>
      <c r="N68" s="987"/>
      <c r="O68" s="987"/>
      <c r="P68" s="988"/>
      <c r="Q68" s="989">
        <v>2582</v>
      </c>
      <c r="R68" s="983"/>
      <c r="S68" s="983"/>
      <c r="T68" s="983"/>
      <c r="U68" s="983"/>
      <c r="V68" s="983">
        <v>2527</v>
      </c>
      <c r="W68" s="983"/>
      <c r="X68" s="983"/>
      <c r="Y68" s="983"/>
      <c r="Z68" s="983"/>
      <c r="AA68" s="983">
        <v>55</v>
      </c>
      <c r="AB68" s="983"/>
      <c r="AC68" s="983"/>
      <c r="AD68" s="983"/>
      <c r="AE68" s="983"/>
      <c r="AF68" s="983">
        <v>50</v>
      </c>
      <c r="AG68" s="983"/>
      <c r="AH68" s="983"/>
      <c r="AI68" s="983"/>
      <c r="AJ68" s="983"/>
      <c r="AK68" s="983">
        <v>24</v>
      </c>
      <c r="AL68" s="983"/>
      <c r="AM68" s="983"/>
      <c r="AN68" s="983"/>
      <c r="AO68" s="983"/>
      <c r="AP68" s="983">
        <v>1199</v>
      </c>
      <c r="AQ68" s="983"/>
      <c r="AR68" s="983"/>
      <c r="AS68" s="983"/>
      <c r="AT68" s="983"/>
      <c r="AU68" s="983">
        <v>264</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6"/>
      <c r="BT68" s="947"/>
      <c r="BU68" s="947"/>
      <c r="BV68" s="947"/>
      <c r="BW68" s="947"/>
      <c r="BX68" s="947"/>
      <c r="BY68" s="947"/>
      <c r="BZ68" s="947"/>
      <c r="CA68" s="947"/>
      <c r="CB68" s="947"/>
      <c r="CC68" s="947"/>
      <c r="CD68" s="947"/>
      <c r="CE68" s="947"/>
      <c r="CF68" s="947"/>
      <c r="CG68" s="956"/>
      <c r="CH68" s="957"/>
      <c r="CI68" s="958"/>
      <c r="CJ68" s="958"/>
      <c r="CK68" s="958"/>
      <c r="CL68" s="959"/>
      <c r="CM68" s="957"/>
      <c r="CN68" s="958"/>
      <c r="CO68" s="958"/>
      <c r="CP68" s="958"/>
      <c r="CQ68" s="959"/>
      <c r="CR68" s="957"/>
      <c r="CS68" s="958"/>
      <c r="CT68" s="958"/>
      <c r="CU68" s="958"/>
      <c r="CV68" s="959"/>
      <c r="CW68" s="957"/>
      <c r="CX68" s="958"/>
      <c r="CY68" s="958"/>
      <c r="CZ68" s="958"/>
      <c r="DA68" s="959"/>
      <c r="DB68" s="957"/>
      <c r="DC68" s="958"/>
      <c r="DD68" s="958"/>
      <c r="DE68" s="958"/>
      <c r="DF68" s="959"/>
      <c r="DG68" s="957"/>
      <c r="DH68" s="958"/>
      <c r="DI68" s="958"/>
      <c r="DJ68" s="958"/>
      <c r="DK68" s="959"/>
      <c r="DL68" s="957"/>
      <c r="DM68" s="958"/>
      <c r="DN68" s="958"/>
      <c r="DO68" s="958"/>
      <c r="DP68" s="959"/>
      <c r="DQ68" s="957"/>
      <c r="DR68" s="958"/>
      <c r="DS68" s="958"/>
      <c r="DT68" s="958"/>
      <c r="DU68" s="959"/>
      <c r="DV68" s="946"/>
      <c r="DW68" s="947"/>
      <c r="DX68" s="947"/>
      <c r="DY68" s="947"/>
      <c r="DZ68" s="948"/>
      <c r="EA68" s="230"/>
    </row>
    <row r="69" spans="1:131" ht="26.25" customHeight="1" x14ac:dyDescent="0.15">
      <c r="A69" s="238">
        <v>2</v>
      </c>
      <c r="B69" s="975" t="s">
        <v>546</v>
      </c>
      <c r="C69" s="976"/>
      <c r="D69" s="976"/>
      <c r="E69" s="976"/>
      <c r="F69" s="976"/>
      <c r="G69" s="976"/>
      <c r="H69" s="976"/>
      <c r="I69" s="976"/>
      <c r="J69" s="976"/>
      <c r="K69" s="976"/>
      <c r="L69" s="976"/>
      <c r="M69" s="976"/>
      <c r="N69" s="976"/>
      <c r="O69" s="976"/>
      <c r="P69" s="977"/>
      <c r="Q69" s="978">
        <v>203</v>
      </c>
      <c r="R69" s="972"/>
      <c r="S69" s="972"/>
      <c r="T69" s="972"/>
      <c r="U69" s="972"/>
      <c r="V69" s="972">
        <v>365</v>
      </c>
      <c r="W69" s="972"/>
      <c r="X69" s="972"/>
      <c r="Y69" s="972"/>
      <c r="Z69" s="972"/>
      <c r="AA69" s="972">
        <v>-162</v>
      </c>
      <c r="AB69" s="972"/>
      <c r="AC69" s="972"/>
      <c r="AD69" s="972"/>
      <c r="AE69" s="972"/>
      <c r="AF69" s="972" t="s">
        <v>544</v>
      </c>
      <c r="AG69" s="972"/>
      <c r="AH69" s="972"/>
      <c r="AI69" s="972"/>
      <c r="AJ69" s="972"/>
      <c r="AK69" s="972">
        <v>447</v>
      </c>
      <c r="AL69" s="972"/>
      <c r="AM69" s="972"/>
      <c r="AN69" s="972"/>
      <c r="AO69" s="972"/>
      <c r="AP69" s="972">
        <v>995</v>
      </c>
      <c r="AQ69" s="972"/>
      <c r="AR69" s="972"/>
      <c r="AS69" s="972"/>
      <c r="AT69" s="972"/>
      <c r="AU69" s="972">
        <v>103</v>
      </c>
      <c r="AV69" s="972"/>
      <c r="AW69" s="972"/>
      <c r="AX69" s="972"/>
      <c r="AY69" s="972"/>
      <c r="AZ69" s="973"/>
      <c r="BA69" s="973"/>
      <c r="BB69" s="973"/>
      <c r="BC69" s="973"/>
      <c r="BD69" s="974"/>
      <c r="BE69" s="241"/>
      <c r="BF69" s="241"/>
      <c r="BG69" s="241"/>
      <c r="BH69" s="241"/>
      <c r="BI69" s="241"/>
      <c r="BJ69" s="241"/>
      <c r="BK69" s="241"/>
      <c r="BL69" s="241"/>
      <c r="BM69" s="241"/>
      <c r="BN69" s="241"/>
      <c r="BO69" s="241"/>
      <c r="BP69" s="241"/>
      <c r="BQ69" s="238">
        <v>63</v>
      </c>
      <c r="BR69" s="243"/>
      <c r="BS69" s="946"/>
      <c r="BT69" s="947"/>
      <c r="BU69" s="947"/>
      <c r="BV69" s="947"/>
      <c r="BW69" s="947"/>
      <c r="BX69" s="947"/>
      <c r="BY69" s="947"/>
      <c r="BZ69" s="947"/>
      <c r="CA69" s="947"/>
      <c r="CB69" s="947"/>
      <c r="CC69" s="947"/>
      <c r="CD69" s="947"/>
      <c r="CE69" s="947"/>
      <c r="CF69" s="947"/>
      <c r="CG69" s="956"/>
      <c r="CH69" s="957"/>
      <c r="CI69" s="958"/>
      <c r="CJ69" s="958"/>
      <c r="CK69" s="958"/>
      <c r="CL69" s="959"/>
      <c r="CM69" s="957"/>
      <c r="CN69" s="958"/>
      <c r="CO69" s="958"/>
      <c r="CP69" s="958"/>
      <c r="CQ69" s="959"/>
      <c r="CR69" s="957"/>
      <c r="CS69" s="958"/>
      <c r="CT69" s="958"/>
      <c r="CU69" s="958"/>
      <c r="CV69" s="959"/>
      <c r="CW69" s="957"/>
      <c r="CX69" s="958"/>
      <c r="CY69" s="958"/>
      <c r="CZ69" s="958"/>
      <c r="DA69" s="959"/>
      <c r="DB69" s="957"/>
      <c r="DC69" s="958"/>
      <c r="DD69" s="958"/>
      <c r="DE69" s="958"/>
      <c r="DF69" s="959"/>
      <c r="DG69" s="957"/>
      <c r="DH69" s="958"/>
      <c r="DI69" s="958"/>
      <c r="DJ69" s="958"/>
      <c r="DK69" s="959"/>
      <c r="DL69" s="957"/>
      <c r="DM69" s="958"/>
      <c r="DN69" s="958"/>
      <c r="DO69" s="958"/>
      <c r="DP69" s="959"/>
      <c r="DQ69" s="957"/>
      <c r="DR69" s="958"/>
      <c r="DS69" s="958"/>
      <c r="DT69" s="958"/>
      <c r="DU69" s="959"/>
      <c r="DV69" s="946"/>
      <c r="DW69" s="947"/>
      <c r="DX69" s="947"/>
      <c r="DY69" s="947"/>
      <c r="DZ69" s="948"/>
      <c r="EA69" s="230"/>
    </row>
    <row r="70" spans="1:131" ht="26.25" customHeight="1" x14ac:dyDescent="0.15">
      <c r="A70" s="238">
        <v>3</v>
      </c>
      <c r="B70" s="975" t="s">
        <v>547</v>
      </c>
      <c r="C70" s="976"/>
      <c r="D70" s="976"/>
      <c r="E70" s="976"/>
      <c r="F70" s="976"/>
      <c r="G70" s="976"/>
      <c r="H70" s="976"/>
      <c r="I70" s="976"/>
      <c r="J70" s="976"/>
      <c r="K70" s="976"/>
      <c r="L70" s="976"/>
      <c r="M70" s="976"/>
      <c r="N70" s="976"/>
      <c r="O70" s="976"/>
      <c r="P70" s="977"/>
      <c r="Q70" s="978" t="s">
        <v>559</v>
      </c>
      <c r="R70" s="972"/>
      <c r="S70" s="972"/>
      <c r="T70" s="972"/>
      <c r="U70" s="972"/>
      <c r="V70" s="972">
        <v>0</v>
      </c>
      <c r="W70" s="972"/>
      <c r="X70" s="972"/>
      <c r="Y70" s="972"/>
      <c r="Z70" s="972"/>
      <c r="AA70" s="972">
        <v>0</v>
      </c>
      <c r="AB70" s="972"/>
      <c r="AC70" s="972"/>
      <c r="AD70" s="972"/>
      <c r="AE70" s="972"/>
      <c r="AF70" s="972">
        <v>9</v>
      </c>
      <c r="AG70" s="972"/>
      <c r="AH70" s="972"/>
      <c r="AI70" s="972"/>
      <c r="AJ70" s="972"/>
      <c r="AK70" s="972" t="s">
        <v>544</v>
      </c>
      <c r="AL70" s="972"/>
      <c r="AM70" s="972"/>
      <c r="AN70" s="972"/>
      <c r="AO70" s="972"/>
      <c r="AP70" s="972" t="s">
        <v>544</v>
      </c>
      <c r="AQ70" s="972"/>
      <c r="AR70" s="972"/>
      <c r="AS70" s="972"/>
      <c r="AT70" s="972"/>
      <c r="AU70" s="972" t="s">
        <v>544</v>
      </c>
      <c r="AV70" s="972"/>
      <c r="AW70" s="972"/>
      <c r="AX70" s="972"/>
      <c r="AY70" s="972"/>
      <c r="AZ70" s="973"/>
      <c r="BA70" s="973"/>
      <c r="BB70" s="973"/>
      <c r="BC70" s="973"/>
      <c r="BD70" s="974"/>
      <c r="BE70" s="241"/>
      <c r="BF70" s="241"/>
      <c r="BG70" s="241"/>
      <c r="BH70" s="241"/>
      <c r="BI70" s="241"/>
      <c r="BJ70" s="241"/>
      <c r="BK70" s="241"/>
      <c r="BL70" s="241"/>
      <c r="BM70" s="241"/>
      <c r="BN70" s="241"/>
      <c r="BO70" s="241"/>
      <c r="BP70" s="241"/>
      <c r="BQ70" s="238">
        <v>64</v>
      </c>
      <c r="BR70" s="243"/>
      <c r="BS70" s="946"/>
      <c r="BT70" s="947"/>
      <c r="BU70" s="947"/>
      <c r="BV70" s="947"/>
      <c r="BW70" s="947"/>
      <c r="BX70" s="947"/>
      <c r="BY70" s="947"/>
      <c r="BZ70" s="947"/>
      <c r="CA70" s="947"/>
      <c r="CB70" s="947"/>
      <c r="CC70" s="947"/>
      <c r="CD70" s="947"/>
      <c r="CE70" s="947"/>
      <c r="CF70" s="947"/>
      <c r="CG70" s="956"/>
      <c r="CH70" s="957"/>
      <c r="CI70" s="958"/>
      <c r="CJ70" s="958"/>
      <c r="CK70" s="958"/>
      <c r="CL70" s="959"/>
      <c r="CM70" s="957"/>
      <c r="CN70" s="958"/>
      <c r="CO70" s="958"/>
      <c r="CP70" s="958"/>
      <c r="CQ70" s="959"/>
      <c r="CR70" s="957"/>
      <c r="CS70" s="958"/>
      <c r="CT70" s="958"/>
      <c r="CU70" s="958"/>
      <c r="CV70" s="959"/>
      <c r="CW70" s="957"/>
      <c r="CX70" s="958"/>
      <c r="CY70" s="958"/>
      <c r="CZ70" s="958"/>
      <c r="DA70" s="959"/>
      <c r="DB70" s="957"/>
      <c r="DC70" s="958"/>
      <c r="DD70" s="958"/>
      <c r="DE70" s="958"/>
      <c r="DF70" s="959"/>
      <c r="DG70" s="957"/>
      <c r="DH70" s="958"/>
      <c r="DI70" s="958"/>
      <c r="DJ70" s="958"/>
      <c r="DK70" s="959"/>
      <c r="DL70" s="957"/>
      <c r="DM70" s="958"/>
      <c r="DN70" s="958"/>
      <c r="DO70" s="958"/>
      <c r="DP70" s="959"/>
      <c r="DQ70" s="957"/>
      <c r="DR70" s="958"/>
      <c r="DS70" s="958"/>
      <c r="DT70" s="958"/>
      <c r="DU70" s="959"/>
      <c r="DV70" s="946"/>
      <c r="DW70" s="947"/>
      <c r="DX70" s="947"/>
      <c r="DY70" s="947"/>
      <c r="DZ70" s="948"/>
      <c r="EA70" s="230"/>
    </row>
    <row r="71" spans="1:131" ht="26.25" customHeight="1" x14ac:dyDescent="0.15">
      <c r="A71" s="238">
        <v>4</v>
      </c>
      <c r="B71" s="975" t="s">
        <v>548</v>
      </c>
      <c r="C71" s="976"/>
      <c r="D71" s="976"/>
      <c r="E71" s="976"/>
      <c r="F71" s="976"/>
      <c r="G71" s="976"/>
      <c r="H71" s="976"/>
      <c r="I71" s="976"/>
      <c r="J71" s="976"/>
      <c r="K71" s="976"/>
      <c r="L71" s="976"/>
      <c r="M71" s="976"/>
      <c r="N71" s="976"/>
      <c r="O71" s="976"/>
      <c r="P71" s="977"/>
      <c r="Q71" s="978">
        <v>10136</v>
      </c>
      <c r="R71" s="972"/>
      <c r="S71" s="972"/>
      <c r="T71" s="972"/>
      <c r="U71" s="972"/>
      <c r="V71" s="972">
        <v>9277</v>
      </c>
      <c r="W71" s="972"/>
      <c r="X71" s="972"/>
      <c r="Y71" s="972"/>
      <c r="Z71" s="972"/>
      <c r="AA71" s="972">
        <v>859</v>
      </c>
      <c r="AB71" s="972"/>
      <c r="AC71" s="972"/>
      <c r="AD71" s="972"/>
      <c r="AE71" s="972"/>
      <c r="AF71" s="972">
        <v>859</v>
      </c>
      <c r="AG71" s="972"/>
      <c r="AH71" s="972"/>
      <c r="AI71" s="972"/>
      <c r="AJ71" s="972"/>
      <c r="AK71" s="972">
        <v>110</v>
      </c>
      <c r="AL71" s="972"/>
      <c r="AM71" s="972"/>
      <c r="AN71" s="972"/>
      <c r="AO71" s="972"/>
      <c r="AP71" s="972" t="s">
        <v>544</v>
      </c>
      <c r="AQ71" s="972"/>
      <c r="AR71" s="972"/>
      <c r="AS71" s="972"/>
      <c r="AT71" s="972"/>
      <c r="AU71" s="972" t="s">
        <v>544</v>
      </c>
      <c r="AV71" s="972"/>
      <c r="AW71" s="972"/>
      <c r="AX71" s="972"/>
      <c r="AY71" s="972"/>
      <c r="AZ71" s="973"/>
      <c r="BA71" s="973"/>
      <c r="BB71" s="973"/>
      <c r="BC71" s="973"/>
      <c r="BD71" s="974"/>
      <c r="BE71" s="241"/>
      <c r="BF71" s="241"/>
      <c r="BG71" s="241"/>
      <c r="BH71" s="241"/>
      <c r="BI71" s="241"/>
      <c r="BJ71" s="241"/>
      <c r="BK71" s="241"/>
      <c r="BL71" s="241"/>
      <c r="BM71" s="241"/>
      <c r="BN71" s="241"/>
      <c r="BO71" s="241"/>
      <c r="BP71" s="241"/>
      <c r="BQ71" s="238">
        <v>65</v>
      </c>
      <c r="BR71" s="243"/>
      <c r="BS71" s="946"/>
      <c r="BT71" s="947"/>
      <c r="BU71" s="947"/>
      <c r="BV71" s="947"/>
      <c r="BW71" s="947"/>
      <c r="BX71" s="947"/>
      <c r="BY71" s="947"/>
      <c r="BZ71" s="947"/>
      <c r="CA71" s="947"/>
      <c r="CB71" s="947"/>
      <c r="CC71" s="947"/>
      <c r="CD71" s="947"/>
      <c r="CE71" s="947"/>
      <c r="CF71" s="947"/>
      <c r="CG71" s="956"/>
      <c r="CH71" s="957"/>
      <c r="CI71" s="958"/>
      <c r="CJ71" s="958"/>
      <c r="CK71" s="958"/>
      <c r="CL71" s="959"/>
      <c r="CM71" s="957"/>
      <c r="CN71" s="958"/>
      <c r="CO71" s="958"/>
      <c r="CP71" s="958"/>
      <c r="CQ71" s="959"/>
      <c r="CR71" s="957"/>
      <c r="CS71" s="958"/>
      <c r="CT71" s="958"/>
      <c r="CU71" s="958"/>
      <c r="CV71" s="959"/>
      <c r="CW71" s="957"/>
      <c r="CX71" s="958"/>
      <c r="CY71" s="958"/>
      <c r="CZ71" s="958"/>
      <c r="DA71" s="959"/>
      <c r="DB71" s="957"/>
      <c r="DC71" s="958"/>
      <c r="DD71" s="958"/>
      <c r="DE71" s="958"/>
      <c r="DF71" s="959"/>
      <c r="DG71" s="957"/>
      <c r="DH71" s="958"/>
      <c r="DI71" s="958"/>
      <c r="DJ71" s="958"/>
      <c r="DK71" s="959"/>
      <c r="DL71" s="957"/>
      <c r="DM71" s="958"/>
      <c r="DN71" s="958"/>
      <c r="DO71" s="958"/>
      <c r="DP71" s="959"/>
      <c r="DQ71" s="957"/>
      <c r="DR71" s="958"/>
      <c r="DS71" s="958"/>
      <c r="DT71" s="958"/>
      <c r="DU71" s="959"/>
      <c r="DV71" s="946"/>
      <c r="DW71" s="947"/>
      <c r="DX71" s="947"/>
      <c r="DY71" s="947"/>
      <c r="DZ71" s="948"/>
      <c r="EA71" s="230"/>
    </row>
    <row r="72" spans="1:131" ht="26.25" customHeight="1" x14ac:dyDescent="0.15">
      <c r="A72" s="238">
        <v>5</v>
      </c>
      <c r="B72" s="975" t="s">
        <v>549</v>
      </c>
      <c r="C72" s="976"/>
      <c r="D72" s="976"/>
      <c r="E72" s="976"/>
      <c r="F72" s="976"/>
      <c r="G72" s="976"/>
      <c r="H72" s="976"/>
      <c r="I72" s="976"/>
      <c r="J72" s="976"/>
      <c r="K72" s="976"/>
      <c r="L72" s="976"/>
      <c r="M72" s="976"/>
      <c r="N72" s="976"/>
      <c r="O72" s="976"/>
      <c r="P72" s="977"/>
      <c r="Q72" s="978">
        <v>879</v>
      </c>
      <c r="R72" s="972"/>
      <c r="S72" s="972"/>
      <c r="T72" s="972"/>
      <c r="U72" s="972"/>
      <c r="V72" s="972">
        <v>876</v>
      </c>
      <c r="W72" s="972"/>
      <c r="X72" s="972"/>
      <c r="Y72" s="972"/>
      <c r="Z72" s="972"/>
      <c r="AA72" s="972">
        <v>2</v>
      </c>
      <c r="AB72" s="972"/>
      <c r="AC72" s="972"/>
      <c r="AD72" s="972"/>
      <c r="AE72" s="972"/>
      <c r="AF72" s="972">
        <v>2</v>
      </c>
      <c r="AG72" s="972"/>
      <c r="AH72" s="972"/>
      <c r="AI72" s="972"/>
      <c r="AJ72" s="972"/>
      <c r="AK72" s="972">
        <v>3</v>
      </c>
      <c r="AL72" s="972"/>
      <c r="AM72" s="972"/>
      <c r="AN72" s="972"/>
      <c r="AO72" s="972"/>
      <c r="AP72" s="972" t="s">
        <v>544</v>
      </c>
      <c r="AQ72" s="972"/>
      <c r="AR72" s="972"/>
      <c r="AS72" s="972"/>
      <c r="AT72" s="972"/>
      <c r="AU72" s="972" t="s">
        <v>544</v>
      </c>
      <c r="AV72" s="972"/>
      <c r="AW72" s="972"/>
      <c r="AX72" s="972"/>
      <c r="AY72" s="972"/>
      <c r="AZ72" s="973"/>
      <c r="BA72" s="973"/>
      <c r="BB72" s="973"/>
      <c r="BC72" s="973"/>
      <c r="BD72" s="974"/>
      <c r="BE72" s="241"/>
      <c r="BF72" s="241"/>
      <c r="BG72" s="241"/>
      <c r="BH72" s="241"/>
      <c r="BI72" s="241"/>
      <c r="BJ72" s="241"/>
      <c r="BK72" s="241"/>
      <c r="BL72" s="241"/>
      <c r="BM72" s="241"/>
      <c r="BN72" s="241"/>
      <c r="BO72" s="241"/>
      <c r="BP72" s="241"/>
      <c r="BQ72" s="238">
        <v>66</v>
      </c>
      <c r="BR72" s="243"/>
      <c r="BS72" s="946"/>
      <c r="BT72" s="947"/>
      <c r="BU72" s="947"/>
      <c r="BV72" s="947"/>
      <c r="BW72" s="947"/>
      <c r="BX72" s="947"/>
      <c r="BY72" s="947"/>
      <c r="BZ72" s="947"/>
      <c r="CA72" s="947"/>
      <c r="CB72" s="947"/>
      <c r="CC72" s="947"/>
      <c r="CD72" s="947"/>
      <c r="CE72" s="947"/>
      <c r="CF72" s="947"/>
      <c r="CG72" s="956"/>
      <c r="CH72" s="957"/>
      <c r="CI72" s="958"/>
      <c r="CJ72" s="958"/>
      <c r="CK72" s="958"/>
      <c r="CL72" s="959"/>
      <c r="CM72" s="957"/>
      <c r="CN72" s="958"/>
      <c r="CO72" s="958"/>
      <c r="CP72" s="958"/>
      <c r="CQ72" s="959"/>
      <c r="CR72" s="957"/>
      <c r="CS72" s="958"/>
      <c r="CT72" s="958"/>
      <c r="CU72" s="958"/>
      <c r="CV72" s="959"/>
      <c r="CW72" s="957"/>
      <c r="CX72" s="958"/>
      <c r="CY72" s="958"/>
      <c r="CZ72" s="958"/>
      <c r="DA72" s="959"/>
      <c r="DB72" s="957"/>
      <c r="DC72" s="958"/>
      <c r="DD72" s="958"/>
      <c r="DE72" s="958"/>
      <c r="DF72" s="959"/>
      <c r="DG72" s="957"/>
      <c r="DH72" s="958"/>
      <c r="DI72" s="958"/>
      <c r="DJ72" s="958"/>
      <c r="DK72" s="959"/>
      <c r="DL72" s="957"/>
      <c r="DM72" s="958"/>
      <c r="DN72" s="958"/>
      <c r="DO72" s="958"/>
      <c r="DP72" s="959"/>
      <c r="DQ72" s="957"/>
      <c r="DR72" s="958"/>
      <c r="DS72" s="958"/>
      <c r="DT72" s="958"/>
      <c r="DU72" s="959"/>
      <c r="DV72" s="946"/>
      <c r="DW72" s="947"/>
      <c r="DX72" s="947"/>
      <c r="DY72" s="947"/>
      <c r="DZ72" s="948"/>
      <c r="EA72" s="230"/>
    </row>
    <row r="73" spans="1:131" ht="26.25" customHeight="1" x14ac:dyDescent="0.15">
      <c r="A73" s="238">
        <v>6</v>
      </c>
      <c r="B73" s="975" t="s">
        <v>550</v>
      </c>
      <c r="C73" s="976"/>
      <c r="D73" s="976"/>
      <c r="E73" s="976"/>
      <c r="F73" s="976"/>
      <c r="G73" s="976"/>
      <c r="H73" s="976"/>
      <c r="I73" s="976"/>
      <c r="J73" s="976"/>
      <c r="K73" s="976"/>
      <c r="L73" s="976"/>
      <c r="M73" s="976"/>
      <c r="N73" s="976"/>
      <c r="O73" s="976"/>
      <c r="P73" s="977"/>
      <c r="Q73" s="978">
        <v>247</v>
      </c>
      <c r="R73" s="972"/>
      <c r="S73" s="972"/>
      <c r="T73" s="972"/>
      <c r="U73" s="972"/>
      <c r="V73" s="972">
        <v>242</v>
      </c>
      <c r="W73" s="972"/>
      <c r="X73" s="972"/>
      <c r="Y73" s="972"/>
      <c r="Z73" s="972"/>
      <c r="AA73" s="972">
        <v>5</v>
      </c>
      <c r="AB73" s="972"/>
      <c r="AC73" s="972"/>
      <c r="AD73" s="972"/>
      <c r="AE73" s="972"/>
      <c r="AF73" s="972">
        <v>5</v>
      </c>
      <c r="AG73" s="972"/>
      <c r="AH73" s="972"/>
      <c r="AI73" s="972"/>
      <c r="AJ73" s="972"/>
      <c r="AK73" s="972">
        <v>4</v>
      </c>
      <c r="AL73" s="972"/>
      <c r="AM73" s="972"/>
      <c r="AN73" s="972"/>
      <c r="AO73" s="972"/>
      <c r="AP73" s="972" t="s">
        <v>544</v>
      </c>
      <c r="AQ73" s="972"/>
      <c r="AR73" s="972"/>
      <c r="AS73" s="972"/>
      <c r="AT73" s="972"/>
      <c r="AU73" s="972" t="s">
        <v>544</v>
      </c>
      <c r="AV73" s="972"/>
      <c r="AW73" s="972"/>
      <c r="AX73" s="972"/>
      <c r="AY73" s="972"/>
      <c r="AZ73" s="973"/>
      <c r="BA73" s="973"/>
      <c r="BB73" s="973"/>
      <c r="BC73" s="973"/>
      <c r="BD73" s="974"/>
      <c r="BE73" s="241"/>
      <c r="BF73" s="241"/>
      <c r="BG73" s="241"/>
      <c r="BH73" s="241"/>
      <c r="BI73" s="241"/>
      <c r="BJ73" s="241"/>
      <c r="BK73" s="241"/>
      <c r="BL73" s="241"/>
      <c r="BM73" s="241"/>
      <c r="BN73" s="241"/>
      <c r="BO73" s="241"/>
      <c r="BP73" s="241"/>
      <c r="BQ73" s="238">
        <v>67</v>
      </c>
      <c r="BR73" s="243"/>
      <c r="BS73" s="946"/>
      <c r="BT73" s="947"/>
      <c r="BU73" s="947"/>
      <c r="BV73" s="947"/>
      <c r="BW73" s="947"/>
      <c r="BX73" s="947"/>
      <c r="BY73" s="947"/>
      <c r="BZ73" s="947"/>
      <c r="CA73" s="947"/>
      <c r="CB73" s="947"/>
      <c r="CC73" s="947"/>
      <c r="CD73" s="947"/>
      <c r="CE73" s="947"/>
      <c r="CF73" s="947"/>
      <c r="CG73" s="956"/>
      <c r="CH73" s="957"/>
      <c r="CI73" s="958"/>
      <c r="CJ73" s="958"/>
      <c r="CK73" s="958"/>
      <c r="CL73" s="959"/>
      <c r="CM73" s="957"/>
      <c r="CN73" s="958"/>
      <c r="CO73" s="958"/>
      <c r="CP73" s="958"/>
      <c r="CQ73" s="959"/>
      <c r="CR73" s="957"/>
      <c r="CS73" s="958"/>
      <c r="CT73" s="958"/>
      <c r="CU73" s="958"/>
      <c r="CV73" s="959"/>
      <c r="CW73" s="957"/>
      <c r="CX73" s="958"/>
      <c r="CY73" s="958"/>
      <c r="CZ73" s="958"/>
      <c r="DA73" s="959"/>
      <c r="DB73" s="957"/>
      <c r="DC73" s="958"/>
      <c r="DD73" s="958"/>
      <c r="DE73" s="958"/>
      <c r="DF73" s="959"/>
      <c r="DG73" s="957"/>
      <c r="DH73" s="958"/>
      <c r="DI73" s="958"/>
      <c r="DJ73" s="958"/>
      <c r="DK73" s="959"/>
      <c r="DL73" s="957"/>
      <c r="DM73" s="958"/>
      <c r="DN73" s="958"/>
      <c r="DO73" s="958"/>
      <c r="DP73" s="959"/>
      <c r="DQ73" s="957"/>
      <c r="DR73" s="958"/>
      <c r="DS73" s="958"/>
      <c r="DT73" s="958"/>
      <c r="DU73" s="959"/>
      <c r="DV73" s="946"/>
      <c r="DW73" s="947"/>
      <c r="DX73" s="947"/>
      <c r="DY73" s="947"/>
      <c r="DZ73" s="948"/>
      <c r="EA73" s="230"/>
    </row>
    <row r="74" spans="1:131" ht="26.25" customHeight="1" x14ac:dyDescent="0.15">
      <c r="A74" s="238">
        <v>7</v>
      </c>
      <c r="B74" s="975" t="s">
        <v>551</v>
      </c>
      <c r="C74" s="976"/>
      <c r="D74" s="976"/>
      <c r="E74" s="976"/>
      <c r="F74" s="976"/>
      <c r="G74" s="976"/>
      <c r="H74" s="976"/>
      <c r="I74" s="976"/>
      <c r="J74" s="976"/>
      <c r="K74" s="976"/>
      <c r="L74" s="976"/>
      <c r="M74" s="976"/>
      <c r="N74" s="976"/>
      <c r="O74" s="976"/>
      <c r="P74" s="977"/>
      <c r="Q74" s="978">
        <v>2</v>
      </c>
      <c r="R74" s="972"/>
      <c r="S74" s="972"/>
      <c r="T74" s="972"/>
      <c r="U74" s="972"/>
      <c r="V74" s="972">
        <v>1</v>
      </c>
      <c r="W74" s="972"/>
      <c r="X74" s="972"/>
      <c r="Y74" s="972"/>
      <c r="Z74" s="972"/>
      <c r="AA74" s="972">
        <v>0</v>
      </c>
      <c r="AB74" s="972"/>
      <c r="AC74" s="972"/>
      <c r="AD74" s="972"/>
      <c r="AE74" s="972"/>
      <c r="AF74" s="972">
        <v>0</v>
      </c>
      <c r="AG74" s="972"/>
      <c r="AH74" s="972"/>
      <c r="AI74" s="972"/>
      <c r="AJ74" s="972"/>
      <c r="AK74" s="972" t="s">
        <v>544</v>
      </c>
      <c r="AL74" s="972"/>
      <c r="AM74" s="972"/>
      <c r="AN74" s="972"/>
      <c r="AO74" s="972"/>
      <c r="AP74" s="972" t="s">
        <v>544</v>
      </c>
      <c r="AQ74" s="972"/>
      <c r="AR74" s="972"/>
      <c r="AS74" s="972"/>
      <c r="AT74" s="972"/>
      <c r="AU74" s="972" t="s">
        <v>544</v>
      </c>
      <c r="AV74" s="972"/>
      <c r="AW74" s="972"/>
      <c r="AX74" s="972"/>
      <c r="AY74" s="972"/>
      <c r="AZ74" s="973"/>
      <c r="BA74" s="973"/>
      <c r="BB74" s="973"/>
      <c r="BC74" s="973"/>
      <c r="BD74" s="974"/>
      <c r="BE74" s="241"/>
      <c r="BF74" s="241"/>
      <c r="BG74" s="241"/>
      <c r="BH74" s="241"/>
      <c r="BI74" s="241"/>
      <c r="BJ74" s="241"/>
      <c r="BK74" s="241"/>
      <c r="BL74" s="241"/>
      <c r="BM74" s="241"/>
      <c r="BN74" s="241"/>
      <c r="BO74" s="241"/>
      <c r="BP74" s="241"/>
      <c r="BQ74" s="238">
        <v>68</v>
      </c>
      <c r="BR74" s="243"/>
      <c r="BS74" s="946"/>
      <c r="BT74" s="947"/>
      <c r="BU74" s="947"/>
      <c r="BV74" s="947"/>
      <c r="BW74" s="947"/>
      <c r="BX74" s="947"/>
      <c r="BY74" s="947"/>
      <c r="BZ74" s="947"/>
      <c r="CA74" s="947"/>
      <c r="CB74" s="947"/>
      <c r="CC74" s="947"/>
      <c r="CD74" s="947"/>
      <c r="CE74" s="947"/>
      <c r="CF74" s="947"/>
      <c r="CG74" s="956"/>
      <c r="CH74" s="957"/>
      <c r="CI74" s="958"/>
      <c r="CJ74" s="958"/>
      <c r="CK74" s="958"/>
      <c r="CL74" s="959"/>
      <c r="CM74" s="957"/>
      <c r="CN74" s="958"/>
      <c r="CO74" s="958"/>
      <c r="CP74" s="958"/>
      <c r="CQ74" s="959"/>
      <c r="CR74" s="957"/>
      <c r="CS74" s="958"/>
      <c r="CT74" s="958"/>
      <c r="CU74" s="958"/>
      <c r="CV74" s="959"/>
      <c r="CW74" s="957"/>
      <c r="CX74" s="958"/>
      <c r="CY74" s="958"/>
      <c r="CZ74" s="958"/>
      <c r="DA74" s="959"/>
      <c r="DB74" s="957"/>
      <c r="DC74" s="958"/>
      <c r="DD74" s="958"/>
      <c r="DE74" s="958"/>
      <c r="DF74" s="959"/>
      <c r="DG74" s="957"/>
      <c r="DH74" s="958"/>
      <c r="DI74" s="958"/>
      <c r="DJ74" s="958"/>
      <c r="DK74" s="959"/>
      <c r="DL74" s="957"/>
      <c r="DM74" s="958"/>
      <c r="DN74" s="958"/>
      <c r="DO74" s="958"/>
      <c r="DP74" s="959"/>
      <c r="DQ74" s="957"/>
      <c r="DR74" s="958"/>
      <c r="DS74" s="958"/>
      <c r="DT74" s="958"/>
      <c r="DU74" s="959"/>
      <c r="DV74" s="946"/>
      <c r="DW74" s="947"/>
      <c r="DX74" s="947"/>
      <c r="DY74" s="947"/>
      <c r="DZ74" s="948"/>
      <c r="EA74" s="230"/>
    </row>
    <row r="75" spans="1:131" ht="26.25" customHeight="1" x14ac:dyDescent="0.15">
      <c r="A75" s="238">
        <v>8</v>
      </c>
      <c r="B75" s="975" t="s">
        <v>552</v>
      </c>
      <c r="C75" s="976"/>
      <c r="D75" s="976"/>
      <c r="E75" s="976"/>
      <c r="F75" s="976"/>
      <c r="G75" s="976"/>
      <c r="H75" s="976"/>
      <c r="I75" s="976"/>
      <c r="J75" s="976"/>
      <c r="K75" s="976"/>
      <c r="L75" s="976"/>
      <c r="M75" s="976"/>
      <c r="N75" s="976"/>
      <c r="O75" s="976"/>
      <c r="P75" s="977"/>
      <c r="Q75" s="979">
        <v>756</v>
      </c>
      <c r="R75" s="980"/>
      <c r="S75" s="980"/>
      <c r="T75" s="980"/>
      <c r="U75" s="981"/>
      <c r="V75" s="982">
        <v>659</v>
      </c>
      <c r="W75" s="980"/>
      <c r="X75" s="980"/>
      <c r="Y75" s="980"/>
      <c r="Z75" s="981"/>
      <c r="AA75" s="982">
        <v>97</v>
      </c>
      <c r="AB75" s="980"/>
      <c r="AC75" s="980"/>
      <c r="AD75" s="980"/>
      <c r="AE75" s="981"/>
      <c r="AF75" s="982">
        <v>97</v>
      </c>
      <c r="AG75" s="980"/>
      <c r="AH75" s="980"/>
      <c r="AI75" s="980"/>
      <c r="AJ75" s="981"/>
      <c r="AK75" s="982">
        <v>536</v>
      </c>
      <c r="AL75" s="980"/>
      <c r="AM75" s="980"/>
      <c r="AN75" s="980"/>
      <c r="AO75" s="981"/>
      <c r="AP75" s="972" t="s">
        <v>544</v>
      </c>
      <c r="AQ75" s="972"/>
      <c r="AR75" s="972"/>
      <c r="AS75" s="972"/>
      <c r="AT75" s="972"/>
      <c r="AU75" s="972" t="s">
        <v>544</v>
      </c>
      <c r="AV75" s="972"/>
      <c r="AW75" s="972"/>
      <c r="AX75" s="972"/>
      <c r="AY75" s="972"/>
      <c r="AZ75" s="973"/>
      <c r="BA75" s="973"/>
      <c r="BB75" s="973"/>
      <c r="BC75" s="973"/>
      <c r="BD75" s="974"/>
      <c r="BE75" s="241"/>
      <c r="BF75" s="241"/>
      <c r="BG75" s="241"/>
      <c r="BH75" s="241"/>
      <c r="BI75" s="241"/>
      <c r="BJ75" s="241"/>
      <c r="BK75" s="241"/>
      <c r="BL75" s="241"/>
      <c r="BM75" s="241"/>
      <c r="BN75" s="241"/>
      <c r="BO75" s="241"/>
      <c r="BP75" s="241"/>
      <c r="BQ75" s="238">
        <v>69</v>
      </c>
      <c r="BR75" s="243"/>
      <c r="BS75" s="946"/>
      <c r="BT75" s="947"/>
      <c r="BU75" s="947"/>
      <c r="BV75" s="947"/>
      <c r="BW75" s="947"/>
      <c r="BX75" s="947"/>
      <c r="BY75" s="947"/>
      <c r="BZ75" s="947"/>
      <c r="CA75" s="947"/>
      <c r="CB75" s="947"/>
      <c r="CC75" s="947"/>
      <c r="CD75" s="947"/>
      <c r="CE75" s="947"/>
      <c r="CF75" s="947"/>
      <c r="CG75" s="956"/>
      <c r="CH75" s="957"/>
      <c r="CI75" s="958"/>
      <c r="CJ75" s="958"/>
      <c r="CK75" s="958"/>
      <c r="CL75" s="959"/>
      <c r="CM75" s="957"/>
      <c r="CN75" s="958"/>
      <c r="CO75" s="958"/>
      <c r="CP75" s="958"/>
      <c r="CQ75" s="959"/>
      <c r="CR75" s="957"/>
      <c r="CS75" s="958"/>
      <c r="CT75" s="958"/>
      <c r="CU75" s="958"/>
      <c r="CV75" s="959"/>
      <c r="CW75" s="957"/>
      <c r="CX75" s="958"/>
      <c r="CY75" s="958"/>
      <c r="CZ75" s="958"/>
      <c r="DA75" s="959"/>
      <c r="DB75" s="957"/>
      <c r="DC75" s="958"/>
      <c r="DD75" s="958"/>
      <c r="DE75" s="958"/>
      <c r="DF75" s="959"/>
      <c r="DG75" s="957"/>
      <c r="DH75" s="958"/>
      <c r="DI75" s="958"/>
      <c r="DJ75" s="958"/>
      <c r="DK75" s="959"/>
      <c r="DL75" s="957"/>
      <c r="DM75" s="958"/>
      <c r="DN75" s="958"/>
      <c r="DO75" s="958"/>
      <c r="DP75" s="959"/>
      <c r="DQ75" s="957"/>
      <c r="DR75" s="958"/>
      <c r="DS75" s="958"/>
      <c r="DT75" s="958"/>
      <c r="DU75" s="959"/>
      <c r="DV75" s="946"/>
      <c r="DW75" s="947"/>
      <c r="DX75" s="947"/>
      <c r="DY75" s="947"/>
      <c r="DZ75" s="948"/>
      <c r="EA75" s="230"/>
    </row>
    <row r="76" spans="1:131" ht="26.25" customHeight="1" x14ac:dyDescent="0.15">
      <c r="A76" s="238">
        <v>9</v>
      </c>
      <c r="B76" s="975" t="s">
        <v>553</v>
      </c>
      <c r="C76" s="976"/>
      <c r="D76" s="976"/>
      <c r="E76" s="976"/>
      <c r="F76" s="976"/>
      <c r="G76" s="976"/>
      <c r="H76" s="976"/>
      <c r="I76" s="976"/>
      <c r="J76" s="976"/>
      <c r="K76" s="976"/>
      <c r="L76" s="976"/>
      <c r="M76" s="976"/>
      <c r="N76" s="976"/>
      <c r="O76" s="976"/>
      <c r="P76" s="977"/>
      <c r="Q76" s="979">
        <v>284221</v>
      </c>
      <c r="R76" s="980"/>
      <c r="S76" s="980"/>
      <c r="T76" s="980"/>
      <c r="U76" s="981"/>
      <c r="V76" s="982">
        <v>278602</v>
      </c>
      <c r="W76" s="980"/>
      <c r="X76" s="980"/>
      <c r="Y76" s="980"/>
      <c r="Z76" s="981"/>
      <c r="AA76" s="982">
        <v>5619</v>
      </c>
      <c r="AB76" s="980"/>
      <c r="AC76" s="980"/>
      <c r="AD76" s="980"/>
      <c r="AE76" s="981"/>
      <c r="AF76" s="982">
        <v>5619</v>
      </c>
      <c r="AG76" s="980"/>
      <c r="AH76" s="980"/>
      <c r="AI76" s="980"/>
      <c r="AJ76" s="981"/>
      <c r="AK76" s="982">
        <v>6621</v>
      </c>
      <c r="AL76" s="980"/>
      <c r="AM76" s="980"/>
      <c r="AN76" s="980"/>
      <c r="AO76" s="981"/>
      <c r="AP76" s="972" t="s">
        <v>544</v>
      </c>
      <c r="AQ76" s="972"/>
      <c r="AR76" s="972"/>
      <c r="AS76" s="972"/>
      <c r="AT76" s="972"/>
      <c r="AU76" s="972" t="s">
        <v>544</v>
      </c>
      <c r="AV76" s="972"/>
      <c r="AW76" s="972"/>
      <c r="AX76" s="972"/>
      <c r="AY76" s="972"/>
      <c r="AZ76" s="973"/>
      <c r="BA76" s="973"/>
      <c r="BB76" s="973"/>
      <c r="BC76" s="973"/>
      <c r="BD76" s="974"/>
      <c r="BE76" s="241"/>
      <c r="BF76" s="241"/>
      <c r="BG76" s="241"/>
      <c r="BH76" s="241"/>
      <c r="BI76" s="241"/>
      <c r="BJ76" s="241"/>
      <c r="BK76" s="241"/>
      <c r="BL76" s="241"/>
      <c r="BM76" s="241"/>
      <c r="BN76" s="241"/>
      <c r="BO76" s="241"/>
      <c r="BP76" s="241"/>
      <c r="BQ76" s="238">
        <v>70</v>
      </c>
      <c r="BR76" s="243"/>
      <c r="BS76" s="946"/>
      <c r="BT76" s="947"/>
      <c r="BU76" s="947"/>
      <c r="BV76" s="947"/>
      <c r="BW76" s="947"/>
      <c r="BX76" s="947"/>
      <c r="BY76" s="947"/>
      <c r="BZ76" s="947"/>
      <c r="CA76" s="947"/>
      <c r="CB76" s="947"/>
      <c r="CC76" s="947"/>
      <c r="CD76" s="947"/>
      <c r="CE76" s="947"/>
      <c r="CF76" s="947"/>
      <c r="CG76" s="956"/>
      <c r="CH76" s="957"/>
      <c r="CI76" s="958"/>
      <c r="CJ76" s="958"/>
      <c r="CK76" s="958"/>
      <c r="CL76" s="959"/>
      <c r="CM76" s="957"/>
      <c r="CN76" s="958"/>
      <c r="CO76" s="958"/>
      <c r="CP76" s="958"/>
      <c r="CQ76" s="959"/>
      <c r="CR76" s="957"/>
      <c r="CS76" s="958"/>
      <c r="CT76" s="958"/>
      <c r="CU76" s="958"/>
      <c r="CV76" s="959"/>
      <c r="CW76" s="957"/>
      <c r="CX76" s="958"/>
      <c r="CY76" s="958"/>
      <c r="CZ76" s="958"/>
      <c r="DA76" s="959"/>
      <c r="DB76" s="957"/>
      <c r="DC76" s="958"/>
      <c r="DD76" s="958"/>
      <c r="DE76" s="958"/>
      <c r="DF76" s="959"/>
      <c r="DG76" s="957"/>
      <c r="DH76" s="958"/>
      <c r="DI76" s="958"/>
      <c r="DJ76" s="958"/>
      <c r="DK76" s="959"/>
      <c r="DL76" s="957"/>
      <c r="DM76" s="958"/>
      <c r="DN76" s="958"/>
      <c r="DO76" s="958"/>
      <c r="DP76" s="959"/>
      <c r="DQ76" s="957"/>
      <c r="DR76" s="958"/>
      <c r="DS76" s="958"/>
      <c r="DT76" s="958"/>
      <c r="DU76" s="959"/>
      <c r="DV76" s="946"/>
      <c r="DW76" s="947"/>
      <c r="DX76" s="947"/>
      <c r="DY76" s="947"/>
      <c r="DZ76" s="948"/>
      <c r="EA76" s="230"/>
    </row>
    <row r="77" spans="1:131" ht="26.25" customHeight="1" x14ac:dyDescent="0.15">
      <c r="A77" s="238">
        <v>10</v>
      </c>
      <c r="B77" s="975"/>
      <c r="C77" s="976"/>
      <c r="D77" s="976"/>
      <c r="E77" s="976"/>
      <c r="F77" s="976"/>
      <c r="G77" s="976"/>
      <c r="H77" s="976"/>
      <c r="I77" s="976"/>
      <c r="J77" s="976"/>
      <c r="K77" s="976"/>
      <c r="L77" s="976"/>
      <c r="M77" s="976"/>
      <c r="N77" s="976"/>
      <c r="O77" s="976"/>
      <c r="P77" s="977"/>
      <c r="Q77" s="979"/>
      <c r="R77" s="980"/>
      <c r="S77" s="980"/>
      <c r="T77" s="980"/>
      <c r="U77" s="981"/>
      <c r="V77" s="982"/>
      <c r="W77" s="980"/>
      <c r="X77" s="980"/>
      <c r="Y77" s="980"/>
      <c r="Z77" s="981"/>
      <c r="AA77" s="982"/>
      <c r="AB77" s="980"/>
      <c r="AC77" s="980"/>
      <c r="AD77" s="980"/>
      <c r="AE77" s="981"/>
      <c r="AF77" s="982"/>
      <c r="AG77" s="980"/>
      <c r="AH77" s="980"/>
      <c r="AI77" s="980"/>
      <c r="AJ77" s="981"/>
      <c r="AK77" s="982"/>
      <c r="AL77" s="980"/>
      <c r="AM77" s="980"/>
      <c r="AN77" s="980"/>
      <c r="AO77" s="981"/>
      <c r="AP77" s="982"/>
      <c r="AQ77" s="980"/>
      <c r="AR77" s="980"/>
      <c r="AS77" s="980"/>
      <c r="AT77" s="981"/>
      <c r="AU77" s="982"/>
      <c r="AV77" s="980"/>
      <c r="AW77" s="980"/>
      <c r="AX77" s="980"/>
      <c r="AY77" s="981"/>
      <c r="AZ77" s="973"/>
      <c r="BA77" s="973"/>
      <c r="BB77" s="973"/>
      <c r="BC77" s="973"/>
      <c r="BD77" s="974"/>
      <c r="BE77" s="241"/>
      <c r="BF77" s="241"/>
      <c r="BG77" s="241"/>
      <c r="BH77" s="241"/>
      <c r="BI77" s="241"/>
      <c r="BJ77" s="241"/>
      <c r="BK77" s="241"/>
      <c r="BL77" s="241"/>
      <c r="BM77" s="241"/>
      <c r="BN77" s="241"/>
      <c r="BO77" s="241"/>
      <c r="BP77" s="241"/>
      <c r="BQ77" s="238">
        <v>71</v>
      </c>
      <c r="BR77" s="243"/>
      <c r="BS77" s="946"/>
      <c r="BT77" s="947"/>
      <c r="BU77" s="947"/>
      <c r="BV77" s="947"/>
      <c r="BW77" s="947"/>
      <c r="BX77" s="947"/>
      <c r="BY77" s="947"/>
      <c r="BZ77" s="947"/>
      <c r="CA77" s="947"/>
      <c r="CB77" s="947"/>
      <c r="CC77" s="947"/>
      <c r="CD77" s="947"/>
      <c r="CE77" s="947"/>
      <c r="CF77" s="947"/>
      <c r="CG77" s="956"/>
      <c r="CH77" s="957"/>
      <c r="CI77" s="958"/>
      <c r="CJ77" s="958"/>
      <c r="CK77" s="958"/>
      <c r="CL77" s="959"/>
      <c r="CM77" s="957"/>
      <c r="CN77" s="958"/>
      <c r="CO77" s="958"/>
      <c r="CP77" s="958"/>
      <c r="CQ77" s="959"/>
      <c r="CR77" s="957"/>
      <c r="CS77" s="958"/>
      <c r="CT77" s="958"/>
      <c r="CU77" s="958"/>
      <c r="CV77" s="959"/>
      <c r="CW77" s="957"/>
      <c r="CX77" s="958"/>
      <c r="CY77" s="958"/>
      <c r="CZ77" s="958"/>
      <c r="DA77" s="959"/>
      <c r="DB77" s="957"/>
      <c r="DC77" s="958"/>
      <c r="DD77" s="958"/>
      <c r="DE77" s="958"/>
      <c r="DF77" s="959"/>
      <c r="DG77" s="957"/>
      <c r="DH77" s="958"/>
      <c r="DI77" s="958"/>
      <c r="DJ77" s="958"/>
      <c r="DK77" s="959"/>
      <c r="DL77" s="957"/>
      <c r="DM77" s="958"/>
      <c r="DN77" s="958"/>
      <c r="DO77" s="958"/>
      <c r="DP77" s="959"/>
      <c r="DQ77" s="957"/>
      <c r="DR77" s="958"/>
      <c r="DS77" s="958"/>
      <c r="DT77" s="958"/>
      <c r="DU77" s="959"/>
      <c r="DV77" s="946"/>
      <c r="DW77" s="947"/>
      <c r="DX77" s="947"/>
      <c r="DY77" s="947"/>
      <c r="DZ77" s="948"/>
      <c r="EA77" s="230"/>
    </row>
    <row r="78" spans="1:131" ht="26.25" customHeight="1" x14ac:dyDescent="0.15">
      <c r="A78" s="238">
        <v>11</v>
      </c>
      <c r="B78" s="975"/>
      <c r="C78" s="976"/>
      <c r="D78" s="976"/>
      <c r="E78" s="976"/>
      <c r="F78" s="976"/>
      <c r="G78" s="976"/>
      <c r="H78" s="976"/>
      <c r="I78" s="976"/>
      <c r="J78" s="976"/>
      <c r="K78" s="976"/>
      <c r="L78" s="976"/>
      <c r="M78" s="976"/>
      <c r="N78" s="976"/>
      <c r="O78" s="976"/>
      <c r="P78" s="977"/>
      <c r="Q78" s="978"/>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3"/>
      <c r="BA78" s="973"/>
      <c r="BB78" s="973"/>
      <c r="BC78" s="973"/>
      <c r="BD78" s="974"/>
      <c r="BE78" s="241"/>
      <c r="BF78" s="241"/>
      <c r="BG78" s="241"/>
      <c r="BH78" s="241"/>
      <c r="BI78" s="241"/>
      <c r="BJ78" s="230"/>
      <c r="BK78" s="230"/>
      <c r="BL78" s="230"/>
      <c r="BM78" s="230"/>
      <c r="BN78" s="230"/>
      <c r="BO78" s="241"/>
      <c r="BP78" s="241"/>
      <c r="BQ78" s="238">
        <v>72</v>
      </c>
      <c r="BR78" s="243"/>
      <c r="BS78" s="946"/>
      <c r="BT78" s="947"/>
      <c r="BU78" s="947"/>
      <c r="BV78" s="947"/>
      <c r="BW78" s="947"/>
      <c r="BX78" s="947"/>
      <c r="BY78" s="947"/>
      <c r="BZ78" s="947"/>
      <c r="CA78" s="947"/>
      <c r="CB78" s="947"/>
      <c r="CC78" s="947"/>
      <c r="CD78" s="947"/>
      <c r="CE78" s="947"/>
      <c r="CF78" s="947"/>
      <c r="CG78" s="956"/>
      <c r="CH78" s="957"/>
      <c r="CI78" s="958"/>
      <c r="CJ78" s="958"/>
      <c r="CK78" s="958"/>
      <c r="CL78" s="959"/>
      <c r="CM78" s="957"/>
      <c r="CN78" s="958"/>
      <c r="CO78" s="958"/>
      <c r="CP78" s="958"/>
      <c r="CQ78" s="959"/>
      <c r="CR78" s="957"/>
      <c r="CS78" s="958"/>
      <c r="CT78" s="958"/>
      <c r="CU78" s="958"/>
      <c r="CV78" s="959"/>
      <c r="CW78" s="957"/>
      <c r="CX78" s="958"/>
      <c r="CY78" s="958"/>
      <c r="CZ78" s="958"/>
      <c r="DA78" s="959"/>
      <c r="DB78" s="957"/>
      <c r="DC78" s="958"/>
      <c r="DD78" s="958"/>
      <c r="DE78" s="958"/>
      <c r="DF78" s="959"/>
      <c r="DG78" s="957"/>
      <c r="DH78" s="958"/>
      <c r="DI78" s="958"/>
      <c r="DJ78" s="958"/>
      <c r="DK78" s="959"/>
      <c r="DL78" s="957"/>
      <c r="DM78" s="958"/>
      <c r="DN78" s="958"/>
      <c r="DO78" s="958"/>
      <c r="DP78" s="959"/>
      <c r="DQ78" s="957"/>
      <c r="DR78" s="958"/>
      <c r="DS78" s="958"/>
      <c r="DT78" s="958"/>
      <c r="DU78" s="959"/>
      <c r="DV78" s="946"/>
      <c r="DW78" s="947"/>
      <c r="DX78" s="947"/>
      <c r="DY78" s="947"/>
      <c r="DZ78" s="948"/>
      <c r="EA78" s="230"/>
    </row>
    <row r="79" spans="1:131" ht="26.25" customHeight="1" x14ac:dyDescent="0.15">
      <c r="A79" s="238">
        <v>12</v>
      </c>
      <c r="B79" s="975"/>
      <c r="C79" s="976"/>
      <c r="D79" s="976"/>
      <c r="E79" s="976"/>
      <c r="F79" s="976"/>
      <c r="G79" s="976"/>
      <c r="H79" s="976"/>
      <c r="I79" s="976"/>
      <c r="J79" s="976"/>
      <c r="K79" s="976"/>
      <c r="L79" s="976"/>
      <c r="M79" s="976"/>
      <c r="N79" s="976"/>
      <c r="O79" s="976"/>
      <c r="P79" s="977"/>
      <c r="Q79" s="978"/>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73"/>
      <c r="BA79" s="973"/>
      <c r="BB79" s="973"/>
      <c r="BC79" s="973"/>
      <c r="BD79" s="974"/>
      <c r="BE79" s="241"/>
      <c r="BF79" s="241"/>
      <c r="BG79" s="241"/>
      <c r="BH79" s="241"/>
      <c r="BI79" s="241"/>
      <c r="BJ79" s="230"/>
      <c r="BK79" s="230"/>
      <c r="BL79" s="230"/>
      <c r="BM79" s="230"/>
      <c r="BN79" s="230"/>
      <c r="BO79" s="241"/>
      <c r="BP79" s="241"/>
      <c r="BQ79" s="238">
        <v>73</v>
      </c>
      <c r="BR79" s="243"/>
      <c r="BS79" s="946"/>
      <c r="BT79" s="947"/>
      <c r="BU79" s="947"/>
      <c r="BV79" s="947"/>
      <c r="BW79" s="947"/>
      <c r="BX79" s="947"/>
      <c r="BY79" s="947"/>
      <c r="BZ79" s="947"/>
      <c r="CA79" s="947"/>
      <c r="CB79" s="947"/>
      <c r="CC79" s="947"/>
      <c r="CD79" s="947"/>
      <c r="CE79" s="947"/>
      <c r="CF79" s="947"/>
      <c r="CG79" s="956"/>
      <c r="CH79" s="957"/>
      <c r="CI79" s="958"/>
      <c r="CJ79" s="958"/>
      <c r="CK79" s="958"/>
      <c r="CL79" s="959"/>
      <c r="CM79" s="957"/>
      <c r="CN79" s="958"/>
      <c r="CO79" s="958"/>
      <c r="CP79" s="958"/>
      <c r="CQ79" s="959"/>
      <c r="CR79" s="957"/>
      <c r="CS79" s="958"/>
      <c r="CT79" s="958"/>
      <c r="CU79" s="958"/>
      <c r="CV79" s="959"/>
      <c r="CW79" s="957"/>
      <c r="CX79" s="958"/>
      <c r="CY79" s="958"/>
      <c r="CZ79" s="958"/>
      <c r="DA79" s="959"/>
      <c r="DB79" s="957"/>
      <c r="DC79" s="958"/>
      <c r="DD79" s="958"/>
      <c r="DE79" s="958"/>
      <c r="DF79" s="959"/>
      <c r="DG79" s="957"/>
      <c r="DH79" s="958"/>
      <c r="DI79" s="958"/>
      <c r="DJ79" s="958"/>
      <c r="DK79" s="959"/>
      <c r="DL79" s="957"/>
      <c r="DM79" s="958"/>
      <c r="DN79" s="958"/>
      <c r="DO79" s="958"/>
      <c r="DP79" s="959"/>
      <c r="DQ79" s="957"/>
      <c r="DR79" s="958"/>
      <c r="DS79" s="958"/>
      <c r="DT79" s="958"/>
      <c r="DU79" s="959"/>
      <c r="DV79" s="946"/>
      <c r="DW79" s="947"/>
      <c r="DX79" s="947"/>
      <c r="DY79" s="947"/>
      <c r="DZ79" s="948"/>
      <c r="EA79" s="230"/>
    </row>
    <row r="80" spans="1:131" ht="26.25" customHeight="1" x14ac:dyDescent="0.15">
      <c r="A80" s="238">
        <v>13</v>
      </c>
      <c r="B80" s="975"/>
      <c r="C80" s="976"/>
      <c r="D80" s="976"/>
      <c r="E80" s="976"/>
      <c r="F80" s="976"/>
      <c r="G80" s="976"/>
      <c r="H80" s="976"/>
      <c r="I80" s="976"/>
      <c r="J80" s="976"/>
      <c r="K80" s="976"/>
      <c r="L80" s="976"/>
      <c r="M80" s="976"/>
      <c r="N80" s="976"/>
      <c r="O80" s="976"/>
      <c r="P80" s="977"/>
      <c r="Q80" s="978"/>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3"/>
      <c r="BA80" s="973"/>
      <c r="BB80" s="973"/>
      <c r="BC80" s="973"/>
      <c r="BD80" s="974"/>
      <c r="BE80" s="241"/>
      <c r="BF80" s="241"/>
      <c r="BG80" s="241"/>
      <c r="BH80" s="241"/>
      <c r="BI80" s="241"/>
      <c r="BJ80" s="241"/>
      <c r="BK80" s="241"/>
      <c r="BL80" s="241"/>
      <c r="BM80" s="241"/>
      <c r="BN80" s="241"/>
      <c r="BO80" s="241"/>
      <c r="BP80" s="241"/>
      <c r="BQ80" s="238">
        <v>74</v>
      </c>
      <c r="BR80" s="243"/>
      <c r="BS80" s="946"/>
      <c r="BT80" s="947"/>
      <c r="BU80" s="947"/>
      <c r="BV80" s="947"/>
      <c r="BW80" s="947"/>
      <c r="BX80" s="947"/>
      <c r="BY80" s="947"/>
      <c r="BZ80" s="947"/>
      <c r="CA80" s="947"/>
      <c r="CB80" s="947"/>
      <c r="CC80" s="947"/>
      <c r="CD80" s="947"/>
      <c r="CE80" s="947"/>
      <c r="CF80" s="947"/>
      <c r="CG80" s="956"/>
      <c r="CH80" s="957"/>
      <c r="CI80" s="958"/>
      <c r="CJ80" s="958"/>
      <c r="CK80" s="958"/>
      <c r="CL80" s="959"/>
      <c r="CM80" s="957"/>
      <c r="CN80" s="958"/>
      <c r="CO80" s="958"/>
      <c r="CP80" s="958"/>
      <c r="CQ80" s="959"/>
      <c r="CR80" s="957"/>
      <c r="CS80" s="958"/>
      <c r="CT80" s="958"/>
      <c r="CU80" s="958"/>
      <c r="CV80" s="959"/>
      <c r="CW80" s="957"/>
      <c r="CX80" s="958"/>
      <c r="CY80" s="958"/>
      <c r="CZ80" s="958"/>
      <c r="DA80" s="959"/>
      <c r="DB80" s="957"/>
      <c r="DC80" s="958"/>
      <c r="DD80" s="958"/>
      <c r="DE80" s="958"/>
      <c r="DF80" s="959"/>
      <c r="DG80" s="957"/>
      <c r="DH80" s="958"/>
      <c r="DI80" s="958"/>
      <c r="DJ80" s="958"/>
      <c r="DK80" s="959"/>
      <c r="DL80" s="957"/>
      <c r="DM80" s="958"/>
      <c r="DN80" s="958"/>
      <c r="DO80" s="958"/>
      <c r="DP80" s="959"/>
      <c r="DQ80" s="957"/>
      <c r="DR80" s="958"/>
      <c r="DS80" s="958"/>
      <c r="DT80" s="958"/>
      <c r="DU80" s="959"/>
      <c r="DV80" s="946"/>
      <c r="DW80" s="947"/>
      <c r="DX80" s="947"/>
      <c r="DY80" s="947"/>
      <c r="DZ80" s="948"/>
      <c r="EA80" s="230"/>
    </row>
    <row r="81" spans="1:131" ht="26.25" customHeight="1" x14ac:dyDescent="0.15">
      <c r="A81" s="238">
        <v>14</v>
      </c>
      <c r="B81" s="975"/>
      <c r="C81" s="976"/>
      <c r="D81" s="976"/>
      <c r="E81" s="976"/>
      <c r="F81" s="976"/>
      <c r="G81" s="976"/>
      <c r="H81" s="976"/>
      <c r="I81" s="976"/>
      <c r="J81" s="976"/>
      <c r="K81" s="976"/>
      <c r="L81" s="976"/>
      <c r="M81" s="976"/>
      <c r="N81" s="976"/>
      <c r="O81" s="976"/>
      <c r="P81" s="977"/>
      <c r="Q81" s="978"/>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241"/>
      <c r="BF81" s="241"/>
      <c r="BG81" s="241"/>
      <c r="BH81" s="241"/>
      <c r="BI81" s="241"/>
      <c r="BJ81" s="241"/>
      <c r="BK81" s="241"/>
      <c r="BL81" s="241"/>
      <c r="BM81" s="241"/>
      <c r="BN81" s="241"/>
      <c r="BO81" s="241"/>
      <c r="BP81" s="241"/>
      <c r="BQ81" s="238">
        <v>75</v>
      </c>
      <c r="BR81" s="243"/>
      <c r="BS81" s="946"/>
      <c r="BT81" s="947"/>
      <c r="BU81" s="947"/>
      <c r="BV81" s="947"/>
      <c r="BW81" s="947"/>
      <c r="BX81" s="947"/>
      <c r="BY81" s="947"/>
      <c r="BZ81" s="947"/>
      <c r="CA81" s="947"/>
      <c r="CB81" s="947"/>
      <c r="CC81" s="947"/>
      <c r="CD81" s="947"/>
      <c r="CE81" s="947"/>
      <c r="CF81" s="947"/>
      <c r="CG81" s="956"/>
      <c r="CH81" s="957"/>
      <c r="CI81" s="958"/>
      <c r="CJ81" s="958"/>
      <c r="CK81" s="958"/>
      <c r="CL81" s="959"/>
      <c r="CM81" s="957"/>
      <c r="CN81" s="958"/>
      <c r="CO81" s="958"/>
      <c r="CP81" s="958"/>
      <c r="CQ81" s="959"/>
      <c r="CR81" s="957"/>
      <c r="CS81" s="958"/>
      <c r="CT81" s="958"/>
      <c r="CU81" s="958"/>
      <c r="CV81" s="959"/>
      <c r="CW81" s="957"/>
      <c r="CX81" s="958"/>
      <c r="CY81" s="958"/>
      <c r="CZ81" s="958"/>
      <c r="DA81" s="959"/>
      <c r="DB81" s="957"/>
      <c r="DC81" s="958"/>
      <c r="DD81" s="958"/>
      <c r="DE81" s="958"/>
      <c r="DF81" s="959"/>
      <c r="DG81" s="957"/>
      <c r="DH81" s="958"/>
      <c r="DI81" s="958"/>
      <c r="DJ81" s="958"/>
      <c r="DK81" s="959"/>
      <c r="DL81" s="957"/>
      <c r="DM81" s="958"/>
      <c r="DN81" s="958"/>
      <c r="DO81" s="958"/>
      <c r="DP81" s="959"/>
      <c r="DQ81" s="957"/>
      <c r="DR81" s="958"/>
      <c r="DS81" s="958"/>
      <c r="DT81" s="958"/>
      <c r="DU81" s="959"/>
      <c r="DV81" s="946"/>
      <c r="DW81" s="947"/>
      <c r="DX81" s="947"/>
      <c r="DY81" s="947"/>
      <c r="DZ81" s="948"/>
      <c r="EA81" s="230"/>
    </row>
    <row r="82" spans="1:131" ht="26.25" customHeight="1" x14ac:dyDescent="0.15">
      <c r="A82" s="238">
        <v>15</v>
      </c>
      <c r="B82" s="975"/>
      <c r="C82" s="976"/>
      <c r="D82" s="976"/>
      <c r="E82" s="976"/>
      <c r="F82" s="976"/>
      <c r="G82" s="976"/>
      <c r="H82" s="976"/>
      <c r="I82" s="976"/>
      <c r="J82" s="976"/>
      <c r="K82" s="976"/>
      <c r="L82" s="976"/>
      <c r="M82" s="976"/>
      <c r="N82" s="976"/>
      <c r="O82" s="976"/>
      <c r="P82" s="977"/>
      <c r="Q82" s="978"/>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241"/>
      <c r="BF82" s="241"/>
      <c r="BG82" s="241"/>
      <c r="BH82" s="241"/>
      <c r="BI82" s="241"/>
      <c r="BJ82" s="241"/>
      <c r="BK82" s="241"/>
      <c r="BL82" s="241"/>
      <c r="BM82" s="241"/>
      <c r="BN82" s="241"/>
      <c r="BO82" s="241"/>
      <c r="BP82" s="241"/>
      <c r="BQ82" s="238">
        <v>76</v>
      </c>
      <c r="BR82" s="243"/>
      <c r="BS82" s="946"/>
      <c r="BT82" s="947"/>
      <c r="BU82" s="947"/>
      <c r="BV82" s="947"/>
      <c r="BW82" s="947"/>
      <c r="BX82" s="947"/>
      <c r="BY82" s="947"/>
      <c r="BZ82" s="947"/>
      <c r="CA82" s="947"/>
      <c r="CB82" s="947"/>
      <c r="CC82" s="947"/>
      <c r="CD82" s="947"/>
      <c r="CE82" s="947"/>
      <c r="CF82" s="947"/>
      <c r="CG82" s="956"/>
      <c r="CH82" s="957"/>
      <c r="CI82" s="958"/>
      <c r="CJ82" s="958"/>
      <c r="CK82" s="958"/>
      <c r="CL82" s="959"/>
      <c r="CM82" s="957"/>
      <c r="CN82" s="958"/>
      <c r="CO82" s="958"/>
      <c r="CP82" s="958"/>
      <c r="CQ82" s="959"/>
      <c r="CR82" s="957"/>
      <c r="CS82" s="958"/>
      <c r="CT82" s="958"/>
      <c r="CU82" s="958"/>
      <c r="CV82" s="959"/>
      <c r="CW82" s="957"/>
      <c r="CX82" s="958"/>
      <c r="CY82" s="958"/>
      <c r="CZ82" s="958"/>
      <c r="DA82" s="959"/>
      <c r="DB82" s="957"/>
      <c r="DC82" s="958"/>
      <c r="DD82" s="958"/>
      <c r="DE82" s="958"/>
      <c r="DF82" s="959"/>
      <c r="DG82" s="957"/>
      <c r="DH82" s="958"/>
      <c r="DI82" s="958"/>
      <c r="DJ82" s="958"/>
      <c r="DK82" s="959"/>
      <c r="DL82" s="957"/>
      <c r="DM82" s="958"/>
      <c r="DN82" s="958"/>
      <c r="DO82" s="958"/>
      <c r="DP82" s="959"/>
      <c r="DQ82" s="957"/>
      <c r="DR82" s="958"/>
      <c r="DS82" s="958"/>
      <c r="DT82" s="958"/>
      <c r="DU82" s="959"/>
      <c r="DV82" s="946"/>
      <c r="DW82" s="947"/>
      <c r="DX82" s="947"/>
      <c r="DY82" s="947"/>
      <c r="DZ82" s="948"/>
      <c r="EA82" s="230"/>
    </row>
    <row r="83" spans="1:131" ht="26.25" customHeight="1" x14ac:dyDescent="0.15">
      <c r="A83" s="238">
        <v>16</v>
      </c>
      <c r="B83" s="975"/>
      <c r="C83" s="976"/>
      <c r="D83" s="976"/>
      <c r="E83" s="976"/>
      <c r="F83" s="976"/>
      <c r="G83" s="976"/>
      <c r="H83" s="976"/>
      <c r="I83" s="976"/>
      <c r="J83" s="976"/>
      <c r="K83" s="976"/>
      <c r="L83" s="976"/>
      <c r="M83" s="976"/>
      <c r="N83" s="976"/>
      <c r="O83" s="976"/>
      <c r="P83" s="977"/>
      <c r="Q83" s="978"/>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241"/>
      <c r="BF83" s="241"/>
      <c r="BG83" s="241"/>
      <c r="BH83" s="241"/>
      <c r="BI83" s="241"/>
      <c r="BJ83" s="241"/>
      <c r="BK83" s="241"/>
      <c r="BL83" s="241"/>
      <c r="BM83" s="241"/>
      <c r="BN83" s="241"/>
      <c r="BO83" s="241"/>
      <c r="BP83" s="241"/>
      <c r="BQ83" s="238">
        <v>77</v>
      </c>
      <c r="BR83" s="243"/>
      <c r="BS83" s="946"/>
      <c r="BT83" s="947"/>
      <c r="BU83" s="947"/>
      <c r="BV83" s="947"/>
      <c r="BW83" s="947"/>
      <c r="BX83" s="947"/>
      <c r="BY83" s="947"/>
      <c r="BZ83" s="947"/>
      <c r="CA83" s="947"/>
      <c r="CB83" s="947"/>
      <c r="CC83" s="947"/>
      <c r="CD83" s="947"/>
      <c r="CE83" s="947"/>
      <c r="CF83" s="947"/>
      <c r="CG83" s="956"/>
      <c r="CH83" s="957"/>
      <c r="CI83" s="958"/>
      <c r="CJ83" s="958"/>
      <c r="CK83" s="958"/>
      <c r="CL83" s="959"/>
      <c r="CM83" s="957"/>
      <c r="CN83" s="958"/>
      <c r="CO83" s="958"/>
      <c r="CP83" s="958"/>
      <c r="CQ83" s="959"/>
      <c r="CR83" s="957"/>
      <c r="CS83" s="958"/>
      <c r="CT83" s="958"/>
      <c r="CU83" s="958"/>
      <c r="CV83" s="959"/>
      <c r="CW83" s="957"/>
      <c r="CX83" s="958"/>
      <c r="CY83" s="958"/>
      <c r="CZ83" s="958"/>
      <c r="DA83" s="959"/>
      <c r="DB83" s="957"/>
      <c r="DC83" s="958"/>
      <c r="DD83" s="958"/>
      <c r="DE83" s="958"/>
      <c r="DF83" s="959"/>
      <c r="DG83" s="957"/>
      <c r="DH83" s="958"/>
      <c r="DI83" s="958"/>
      <c r="DJ83" s="958"/>
      <c r="DK83" s="959"/>
      <c r="DL83" s="957"/>
      <c r="DM83" s="958"/>
      <c r="DN83" s="958"/>
      <c r="DO83" s="958"/>
      <c r="DP83" s="959"/>
      <c r="DQ83" s="957"/>
      <c r="DR83" s="958"/>
      <c r="DS83" s="958"/>
      <c r="DT83" s="958"/>
      <c r="DU83" s="959"/>
      <c r="DV83" s="946"/>
      <c r="DW83" s="947"/>
      <c r="DX83" s="947"/>
      <c r="DY83" s="947"/>
      <c r="DZ83" s="948"/>
      <c r="EA83" s="230"/>
    </row>
    <row r="84" spans="1:131" ht="26.25" customHeight="1" x14ac:dyDescent="0.15">
      <c r="A84" s="238">
        <v>17</v>
      </c>
      <c r="B84" s="975"/>
      <c r="C84" s="976"/>
      <c r="D84" s="976"/>
      <c r="E84" s="976"/>
      <c r="F84" s="976"/>
      <c r="G84" s="976"/>
      <c r="H84" s="976"/>
      <c r="I84" s="976"/>
      <c r="J84" s="976"/>
      <c r="K84" s="976"/>
      <c r="L84" s="976"/>
      <c r="M84" s="976"/>
      <c r="N84" s="976"/>
      <c r="O84" s="976"/>
      <c r="P84" s="977"/>
      <c r="Q84" s="978"/>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241"/>
      <c r="BF84" s="241"/>
      <c r="BG84" s="241"/>
      <c r="BH84" s="241"/>
      <c r="BI84" s="241"/>
      <c r="BJ84" s="241"/>
      <c r="BK84" s="241"/>
      <c r="BL84" s="241"/>
      <c r="BM84" s="241"/>
      <c r="BN84" s="241"/>
      <c r="BO84" s="241"/>
      <c r="BP84" s="241"/>
      <c r="BQ84" s="238">
        <v>78</v>
      </c>
      <c r="BR84" s="243"/>
      <c r="BS84" s="946"/>
      <c r="BT84" s="947"/>
      <c r="BU84" s="947"/>
      <c r="BV84" s="947"/>
      <c r="BW84" s="947"/>
      <c r="BX84" s="947"/>
      <c r="BY84" s="947"/>
      <c r="BZ84" s="947"/>
      <c r="CA84" s="947"/>
      <c r="CB84" s="947"/>
      <c r="CC84" s="947"/>
      <c r="CD84" s="947"/>
      <c r="CE84" s="947"/>
      <c r="CF84" s="947"/>
      <c r="CG84" s="956"/>
      <c r="CH84" s="957"/>
      <c r="CI84" s="958"/>
      <c r="CJ84" s="958"/>
      <c r="CK84" s="958"/>
      <c r="CL84" s="959"/>
      <c r="CM84" s="957"/>
      <c r="CN84" s="958"/>
      <c r="CO84" s="958"/>
      <c r="CP84" s="958"/>
      <c r="CQ84" s="959"/>
      <c r="CR84" s="957"/>
      <c r="CS84" s="958"/>
      <c r="CT84" s="958"/>
      <c r="CU84" s="958"/>
      <c r="CV84" s="959"/>
      <c r="CW84" s="957"/>
      <c r="CX84" s="958"/>
      <c r="CY84" s="958"/>
      <c r="CZ84" s="958"/>
      <c r="DA84" s="959"/>
      <c r="DB84" s="957"/>
      <c r="DC84" s="958"/>
      <c r="DD84" s="958"/>
      <c r="DE84" s="958"/>
      <c r="DF84" s="959"/>
      <c r="DG84" s="957"/>
      <c r="DH84" s="958"/>
      <c r="DI84" s="958"/>
      <c r="DJ84" s="958"/>
      <c r="DK84" s="959"/>
      <c r="DL84" s="957"/>
      <c r="DM84" s="958"/>
      <c r="DN84" s="958"/>
      <c r="DO84" s="958"/>
      <c r="DP84" s="959"/>
      <c r="DQ84" s="957"/>
      <c r="DR84" s="958"/>
      <c r="DS84" s="958"/>
      <c r="DT84" s="958"/>
      <c r="DU84" s="959"/>
      <c r="DV84" s="946"/>
      <c r="DW84" s="947"/>
      <c r="DX84" s="947"/>
      <c r="DY84" s="947"/>
      <c r="DZ84" s="948"/>
      <c r="EA84" s="230"/>
    </row>
    <row r="85" spans="1:131" ht="26.25" customHeight="1" x14ac:dyDescent="0.15">
      <c r="A85" s="238">
        <v>18</v>
      </c>
      <c r="B85" s="975"/>
      <c r="C85" s="976"/>
      <c r="D85" s="976"/>
      <c r="E85" s="976"/>
      <c r="F85" s="976"/>
      <c r="G85" s="976"/>
      <c r="H85" s="976"/>
      <c r="I85" s="976"/>
      <c r="J85" s="976"/>
      <c r="K85" s="976"/>
      <c r="L85" s="976"/>
      <c r="M85" s="976"/>
      <c r="N85" s="976"/>
      <c r="O85" s="976"/>
      <c r="P85" s="977"/>
      <c r="Q85" s="978"/>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241"/>
      <c r="BF85" s="241"/>
      <c r="BG85" s="241"/>
      <c r="BH85" s="241"/>
      <c r="BI85" s="241"/>
      <c r="BJ85" s="241"/>
      <c r="BK85" s="241"/>
      <c r="BL85" s="241"/>
      <c r="BM85" s="241"/>
      <c r="BN85" s="241"/>
      <c r="BO85" s="241"/>
      <c r="BP85" s="241"/>
      <c r="BQ85" s="238">
        <v>79</v>
      </c>
      <c r="BR85" s="243"/>
      <c r="BS85" s="946"/>
      <c r="BT85" s="947"/>
      <c r="BU85" s="947"/>
      <c r="BV85" s="947"/>
      <c r="BW85" s="947"/>
      <c r="BX85" s="947"/>
      <c r="BY85" s="947"/>
      <c r="BZ85" s="947"/>
      <c r="CA85" s="947"/>
      <c r="CB85" s="947"/>
      <c r="CC85" s="947"/>
      <c r="CD85" s="947"/>
      <c r="CE85" s="947"/>
      <c r="CF85" s="947"/>
      <c r="CG85" s="956"/>
      <c r="CH85" s="957"/>
      <c r="CI85" s="958"/>
      <c r="CJ85" s="958"/>
      <c r="CK85" s="958"/>
      <c r="CL85" s="959"/>
      <c r="CM85" s="957"/>
      <c r="CN85" s="958"/>
      <c r="CO85" s="958"/>
      <c r="CP85" s="958"/>
      <c r="CQ85" s="959"/>
      <c r="CR85" s="957"/>
      <c r="CS85" s="958"/>
      <c r="CT85" s="958"/>
      <c r="CU85" s="958"/>
      <c r="CV85" s="959"/>
      <c r="CW85" s="957"/>
      <c r="CX85" s="958"/>
      <c r="CY85" s="958"/>
      <c r="CZ85" s="958"/>
      <c r="DA85" s="959"/>
      <c r="DB85" s="957"/>
      <c r="DC85" s="958"/>
      <c r="DD85" s="958"/>
      <c r="DE85" s="958"/>
      <c r="DF85" s="959"/>
      <c r="DG85" s="957"/>
      <c r="DH85" s="958"/>
      <c r="DI85" s="958"/>
      <c r="DJ85" s="958"/>
      <c r="DK85" s="959"/>
      <c r="DL85" s="957"/>
      <c r="DM85" s="958"/>
      <c r="DN85" s="958"/>
      <c r="DO85" s="958"/>
      <c r="DP85" s="959"/>
      <c r="DQ85" s="957"/>
      <c r="DR85" s="958"/>
      <c r="DS85" s="958"/>
      <c r="DT85" s="958"/>
      <c r="DU85" s="959"/>
      <c r="DV85" s="946"/>
      <c r="DW85" s="947"/>
      <c r="DX85" s="947"/>
      <c r="DY85" s="947"/>
      <c r="DZ85" s="948"/>
      <c r="EA85" s="230"/>
    </row>
    <row r="86" spans="1:131" ht="26.25" customHeight="1" x14ac:dyDescent="0.15">
      <c r="A86" s="238">
        <v>19</v>
      </c>
      <c r="B86" s="975"/>
      <c r="C86" s="976"/>
      <c r="D86" s="976"/>
      <c r="E86" s="976"/>
      <c r="F86" s="976"/>
      <c r="G86" s="976"/>
      <c r="H86" s="976"/>
      <c r="I86" s="976"/>
      <c r="J86" s="976"/>
      <c r="K86" s="976"/>
      <c r="L86" s="976"/>
      <c r="M86" s="976"/>
      <c r="N86" s="976"/>
      <c r="O86" s="976"/>
      <c r="P86" s="977"/>
      <c r="Q86" s="978"/>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241"/>
      <c r="BF86" s="241"/>
      <c r="BG86" s="241"/>
      <c r="BH86" s="241"/>
      <c r="BI86" s="241"/>
      <c r="BJ86" s="241"/>
      <c r="BK86" s="241"/>
      <c r="BL86" s="241"/>
      <c r="BM86" s="241"/>
      <c r="BN86" s="241"/>
      <c r="BO86" s="241"/>
      <c r="BP86" s="241"/>
      <c r="BQ86" s="238">
        <v>80</v>
      </c>
      <c r="BR86" s="243"/>
      <c r="BS86" s="946"/>
      <c r="BT86" s="947"/>
      <c r="BU86" s="947"/>
      <c r="BV86" s="947"/>
      <c r="BW86" s="947"/>
      <c r="BX86" s="947"/>
      <c r="BY86" s="947"/>
      <c r="BZ86" s="947"/>
      <c r="CA86" s="947"/>
      <c r="CB86" s="947"/>
      <c r="CC86" s="947"/>
      <c r="CD86" s="947"/>
      <c r="CE86" s="947"/>
      <c r="CF86" s="947"/>
      <c r="CG86" s="956"/>
      <c r="CH86" s="957"/>
      <c r="CI86" s="958"/>
      <c r="CJ86" s="958"/>
      <c r="CK86" s="958"/>
      <c r="CL86" s="959"/>
      <c r="CM86" s="957"/>
      <c r="CN86" s="958"/>
      <c r="CO86" s="958"/>
      <c r="CP86" s="958"/>
      <c r="CQ86" s="959"/>
      <c r="CR86" s="957"/>
      <c r="CS86" s="958"/>
      <c r="CT86" s="958"/>
      <c r="CU86" s="958"/>
      <c r="CV86" s="959"/>
      <c r="CW86" s="957"/>
      <c r="CX86" s="958"/>
      <c r="CY86" s="958"/>
      <c r="CZ86" s="958"/>
      <c r="DA86" s="959"/>
      <c r="DB86" s="957"/>
      <c r="DC86" s="958"/>
      <c r="DD86" s="958"/>
      <c r="DE86" s="958"/>
      <c r="DF86" s="959"/>
      <c r="DG86" s="957"/>
      <c r="DH86" s="958"/>
      <c r="DI86" s="958"/>
      <c r="DJ86" s="958"/>
      <c r="DK86" s="959"/>
      <c r="DL86" s="957"/>
      <c r="DM86" s="958"/>
      <c r="DN86" s="958"/>
      <c r="DO86" s="958"/>
      <c r="DP86" s="959"/>
      <c r="DQ86" s="957"/>
      <c r="DR86" s="958"/>
      <c r="DS86" s="958"/>
      <c r="DT86" s="958"/>
      <c r="DU86" s="959"/>
      <c r="DV86" s="946"/>
      <c r="DW86" s="947"/>
      <c r="DX86" s="947"/>
      <c r="DY86" s="947"/>
      <c r="DZ86" s="948"/>
      <c r="EA86" s="230"/>
    </row>
    <row r="87" spans="1:131" ht="26.25" customHeight="1" x14ac:dyDescent="0.15">
      <c r="A87" s="244">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41"/>
      <c r="BF87" s="241"/>
      <c r="BG87" s="241"/>
      <c r="BH87" s="241"/>
      <c r="BI87" s="241"/>
      <c r="BJ87" s="241"/>
      <c r="BK87" s="241"/>
      <c r="BL87" s="241"/>
      <c r="BM87" s="241"/>
      <c r="BN87" s="241"/>
      <c r="BO87" s="241"/>
      <c r="BP87" s="241"/>
      <c r="BQ87" s="238">
        <v>81</v>
      </c>
      <c r="BR87" s="243"/>
      <c r="BS87" s="946"/>
      <c r="BT87" s="947"/>
      <c r="BU87" s="947"/>
      <c r="BV87" s="947"/>
      <c r="BW87" s="947"/>
      <c r="BX87" s="947"/>
      <c r="BY87" s="947"/>
      <c r="BZ87" s="947"/>
      <c r="CA87" s="947"/>
      <c r="CB87" s="947"/>
      <c r="CC87" s="947"/>
      <c r="CD87" s="947"/>
      <c r="CE87" s="947"/>
      <c r="CF87" s="947"/>
      <c r="CG87" s="956"/>
      <c r="CH87" s="957"/>
      <c r="CI87" s="958"/>
      <c r="CJ87" s="958"/>
      <c r="CK87" s="958"/>
      <c r="CL87" s="959"/>
      <c r="CM87" s="957"/>
      <c r="CN87" s="958"/>
      <c r="CO87" s="958"/>
      <c r="CP87" s="958"/>
      <c r="CQ87" s="959"/>
      <c r="CR87" s="957"/>
      <c r="CS87" s="958"/>
      <c r="CT87" s="958"/>
      <c r="CU87" s="958"/>
      <c r="CV87" s="959"/>
      <c r="CW87" s="957"/>
      <c r="CX87" s="958"/>
      <c r="CY87" s="958"/>
      <c r="CZ87" s="958"/>
      <c r="DA87" s="959"/>
      <c r="DB87" s="957"/>
      <c r="DC87" s="958"/>
      <c r="DD87" s="958"/>
      <c r="DE87" s="958"/>
      <c r="DF87" s="959"/>
      <c r="DG87" s="957"/>
      <c r="DH87" s="958"/>
      <c r="DI87" s="958"/>
      <c r="DJ87" s="958"/>
      <c r="DK87" s="959"/>
      <c r="DL87" s="957"/>
      <c r="DM87" s="958"/>
      <c r="DN87" s="958"/>
      <c r="DO87" s="958"/>
      <c r="DP87" s="959"/>
      <c r="DQ87" s="957"/>
      <c r="DR87" s="958"/>
      <c r="DS87" s="958"/>
      <c r="DT87" s="958"/>
      <c r="DU87" s="959"/>
      <c r="DV87" s="946"/>
      <c r="DW87" s="947"/>
      <c r="DX87" s="947"/>
      <c r="DY87" s="947"/>
      <c r="DZ87" s="948"/>
      <c r="EA87" s="230"/>
    </row>
    <row r="88" spans="1:131" ht="26.25" customHeight="1" thickBot="1" x14ac:dyDescent="0.2">
      <c r="A88" s="240" t="s">
        <v>376</v>
      </c>
      <c r="B88" s="938" t="s">
        <v>399</v>
      </c>
      <c r="C88" s="939"/>
      <c r="D88" s="939"/>
      <c r="E88" s="939"/>
      <c r="F88" s="939"/>
      <c r="G88" s="939"/>
      <c r="H88" s="939"/>
      <c r="I88" s="939"/>
      <c r="J88" s="939"/>
      <c r="K88" s="939"/>
      <c r="L88" s="939"/>
      <c r="M88" s="939"/>
      <c r="N88" s="939"/>
      <c r="O88" s="939"/>
      <c r="P88" s="949"/>
      <c r="Q88" s="963"/>
      <c r="R88" s="964"/>
      <c r="S88" s="964"/>
      <c r="T88" s="964"/>
      <c r="U88" s="964"/>
      <c r="V88" s="964"/>
      <c r="W88" s="964"/>
      <c r="X88" s="964"/>
      <c r="Y88" s="964"/>
      <c r="Z88" s="964"/>
      <c r="AA88" s="964"/>
      <c r="AB88" s="964"/>
      <c r="AC88" s="964"/>
      <c r="AD88" s="964"/>
      <c r="AE88" s="964"/>
      <c r="AF88" s="960">
        <v>6641</v>
      </c>
      <c r="AG88" s="960"/>
      <c r="AH88" s="960"/>
      <c r="AI88" s="960"/>
      <c r="AJ88" s="960"/>
      <c r="AK88" s="964"/>
      <c r="AL88" s="964"/>
      <c r="AM88" s="964"/>
      <c r="AN88" s="964"/>
      <c r="AO88" s="964"/>
      <c r="AP88" s="960">
        <v>2194</v>
      </c>
      <c r="AQ88" s="960"/>
      <c r="AR88" s="960"/>
      <c r="AS88" s="960"/>
      <c r="AT88" s="960"/>
      <c r="AU88" s="960">
        <v>367</v>
      </c>
      <c r="AV88" s="960"/>
      <c r="AW88" s="960"/>
      <c r="AX88" s="960"/>
      <c r="AY88" s="960"/>
      <c r="AZ88" s="961"/>
      <c r="BA88" s="961"/>
      <c r="BB88" s="961"/>
      <c r="BC88" s="961"/>
      <c r="BD88" s="962"/>
      <c r="BE88" s="241"/>
      <c r="BF88" s="241"/>
      <c r="BG88" s="241"/>
      <c r="BH88" s="241"/>
      <c r="BI88" s="241"/>
      <c r="BJ88" s="241"/>
      <c r="BK88" s="241"/>
      <c r="BL88" s="241"/>
      <c r="BM88" s="241"/>
      <c r="BN88" s="241"/>
      <c r="BO88" s="241"/>
      <c r="BP88" s="241"/>
      <c r="BQ88" s="238">
        <v>82</v>
      </c>
      <c r="BR88" s="243"/>
      <c r="BS88" s="946"/>
      <c r="BT88" s="947"/>
      <c r="BU88" s="947"/>
      <c r="BV88" s="947"/>
      <c r="BW88" s="947"/>
      <c r="BX88" s="947"/>
      <c r="BY88" s="947"/>
      <c r="BZ88" s="947"/>
      <c r="CA88" s="947"/>
      <c r="CB88" s="947"/>
      <c r="CC88" s="947"/>
      <c r="CD88" s="947"/>
      <c r="CE88" s="947"/>
      <c r="CF88" s="947"/>
      <c r="CG88" s="956"/>
      <c r="CH88" s="957"/>
      <c r="CI88" s="958"/>
      <c r="CJ88" s="958"/>
      <c r="CK88" s="958"/>
      <c r="CL88" s="959"/>
      <c r="CM88" s="957"/>
      <c r="CN88" s="958"/>
      <c r="CO88" s="958"/>
      <c r="CP88" s="958"/>
      <c r="CQ88" s="959"/>
      <c r="CR88" s="957"/>
      <c r="CS88" s="958"/>
      <c r="CT88" s="958"/>
      <c r="CU88" s="958"/>
      <c r="CV88" s="959"/>
      <c r="CW88" s="957"/>
      <c r="CX88" s="958"/>
      <c r="CY88" s="958"/>
      <c r="CZ88" s="958"/>
      <c r="DA88" s="959"/>
      <c r="DB88" s="957"/>
      <c r="DC88" s="958"/>
      <c r="DD88" s="958"/>
      <c r="DE88" s="958"/>
      <c r="DF88" s="959"/>
      <c r="DG88" s="957"/>
      <c r="DH88" s="958"/>
      <c r="DI88" s="958"/>
      <c r="DJ88" s="958"/>
      <c r="DK88" s="959"/>
      <c r="DL88" s="957"/>
      <c r="DM88" s="958"/>
      <c r="DN88" s="958"/>
      <c r="DO88" s="958"/>
      <c r="DP88" s="959"/>
      <c r="DQ88" s="957"/>
      <c r="DR88" s="958"/>
      <c r="DS88" s="958"/>
      <c r="DT88" s="958"/>
      <c r="DU88" s="959"/>
      <c r="DV88" s="946"/>
      <c r="DW88" s="947"/>
      <c r="DX88" s="947"/>
      <c r="DY88" s="947"/>
      <c r="DZ88" s="948"/>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6"/>
      <c r="BT89" s="947"/>
      <c r="BU89" s="947"/>
      <c r="BV89" s="947"/>
      <c r="BW89" s="947"/>
      <c r="BX89" s="947"/>
      <c r="BY89" s="947"/>
      <c r="BZ89" s="947"/>
      <c r="CA89" s="947"/>
      <c r="CB89" s="947"/>
      <c r="CC89" s="947"/>
      <c r="CD89" s="947"/>
      <c r="CE89" s="947"/>
      <c r="CF89" s="947"/>
      <c r="CG89" s="956"/>
      <c r="CH89" s="957"/>
      <c r="CI89" s="958"/>
      <c r="CJ89" s="958"/>
      <c r="CK89" s="958"/>
      <c r="CL89" s="959"/>
      <c r="CM89" s="957"/>
      <c r="CN89" s="958"/>
      <c r="CO89" s="958"/>
      <c r="CP89" s="958"/>
      <c r="CQ89" s="959"/>
      <c r="CR89" s="957"/>
      <c r="CS89" s="958"/>
      <c r="CT89" s="958"/>
      <c r="CU89" s="958"/>
      <c r="CV89" s="959"/>
      <c r="CW89" s="957"/>
      <c r="CX89" s="958"/>
      <c r="CY89" s="958"/>
      <c r="CZ89" s="958"/>
      <c r="DA89" s="959"/>
      <c r="DB89" s="957"/>
      <c r="DC89" s="958"/>
      <c r="DD89" s="958"/>
      <c r="DE89" s="958"/>
      <c r="DF89" s="959"/>
      <c r="DG89" s="957"/>
      <c r="DH89" s="958"/>
      <c r="DI89" s="958"/>
      <c r="DJ89" s="958"/>
      <c r="DK89" s="959"/>
      <c r="DL89" s="957"/>
      <c r="DM89" s="958"/>
      <c r="DN89" s="958"/>
      <c r="DO89" s="958"/>
      <c r="DP89" s="959"/>
      <c r="DQ89" s="957"/>
      <c r="DR89" s="958"/>
      <c r="DS89" s="958"/>
      <c r="DT89" s="958"/>
      <c r="DU89" s="959"/>
      <c r="DV89" s="946"/>
      <c r="DW89" s="947"/>
      <c r="DX89" s="947"/>
      <c r="DY89" s="947"/>
      <c r="DZ89" s="948"/>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6"/>
      <c r="BT90" s="947"/>
      <c r="BU90" s="947"/>
      <c r="BV90" s="947"/>
      <c r="BW90" s="947"/>
      <c r="BX90" s="947"/>
      <c r="BY90" s="947"/>
      <c r="BZ90" s="947"/>
      <c r="CA90" s="947"/>
      <c r="CB90" s="947"/>
      <c r="CC90" s="947"/>
      <c r="CD90" s="947"/>
      <c r="CE90" s="947"/>
      <c r="CF90" s="947"/>
      <c r="CG90" s="956"/>
      <c r="CH90" s="957"/>
      <c r="CI90" s="958"/>
      <c r="CJ90" s="958"/>
      <c r="CK90" s="958"/>
      <c r="CL90" s="959"/>
      <c r="CM90" s="957"/>
      <c r="CN90" s="958"/>
      <c r="CO90" s="958"/>
      <c r="CP90" s="958"/>
      <c r="CQ90" s="959"/>
      <c r="CR90" s="957"/>
      <c r="CS90" s="958"/>
      <c r="CT90" s="958"/>
      <c r="CU90" s="958"/>
      <c r="CV90" s="959"/>
      <c r="CW90" s="957"/>
      <c r="CX90" s="958"/>
      <c r="CY90" s="958"/>
      <c r="CZ90" s="958"/>
      <c r="DA90" s="959"/>
      <c r="DB90" s="957"/>
      <c r="DC90" s="958"/>
      <c r="DD90" s="958"/>
      <c r="DE90" s="958"/>
      <c r="DF90" s="959"/>
      <c r="DG90" s="957"/>
      <c r="DH90" s="958"/>
      <c r="DI90" s="958"/>
      <c r="DJ90" s="958"/>
      <c r="DK90" s="959"/>
      <c r="DL90" s="957"/>
      <c r="DM90" s="958"/>
      <c r="DN90" s="958"/>
      <c r="DO90" s="958"/>
      <c r="DP90" s="959"/>
      <c r="DQ90" s="957"/>
      <c r="DR90" s="958"/>
      <c r="DS90" s="958"/>
      <c r="DT90" s="958"/>
      <c r="DU90" s="959"/>
      <c r="DV90" s="946"/>
      <c r="DW90" s="947"/>
      <c r="DX90" s="947"/>
      <c r="DY90" s="947"/>
      <c r="DZ90" s="948"/>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6"/>
      <c r="BT91" s="947"/>
      <c r="BU91" s="947"/>
      <c r="BV91" s="947"/>
      <c r="BW91" s="947"/>
      <c r="BX91" s="947"/>
      <c r="BY91" s="947"/>
      <c r="BZ91" s="947"/>
      <c r="CA91" s="947"/>
      <c r="CB91" s="947"/>
      <c r="CC91" s="947"/>
      <c r="CD91" s="947"/>
      <c r="CE91" s="947"/>
      <c r="CF91" s="947"/>
      <c r="CG91" s="956"/>
      <c r="CH91" s="957"/>
      <c r="CI91" s="958"/>
      <c r="CJ91" s="958"/>
      <c r="CK91" s="958"/>
      <c r="CL91" s="959"/>
      <c r="CM91" s="957"/>
      <c r="CN91" s="958"/>
      <c r="CO91" s="958"/>
      <c r="CP91" s="958"/>
      <c r="CQ91" s="959"/>
      <c r="CR91" s="957"/>
      <c r="CS91" s="958"/>
      <c r="CT91" s="958"/>
      <c r="CU91" s="958"/>
      <c r="CV91" s="959"/>
      <c r="CW91" s="957"/>
      <c r="CX91" s="958"/>
      <c r="CY91" s="958"/>
      <c r="CZ91" s="958"/>
      <c r="DA91" s="959"/>
      <c r="DB91" s="957"/>
      <c r="DC91" s="958"/>
      <c r="DD91" s="958"/>
      <c r="DE91" s="958"/>
      <c r="DF91" s="959"/>
      <c r="DG91" s="957"/>
      <c r="DH91" s="958"/>
      <c r="DI91" s="958"/>
      <c r="DJ91" s="958"/>
      <c r="DK91" s="959"/>
      <c r="DL91" s="957"/>
      <c r="DM91" s="958"/>
      <c r="DN91" s="958"/>
      <c r="DO91" s="958"/>
      <c r="DP91" s="959"/>
      <c r="DQ91" s="957"/>
      <c r="DR91" s="958"/>
      <c r="DS91" s="958"/>
      <c r="DT91" s="958"/>
      <c r="DU91" s="959"/>
      <c r="DV91" s="946"/>
      <c r="DW91" s="947"/>
      <c r="DX91" s="947"/>
      <c r="DY91" s="947"/>
      <c r="DZ91" s="948"/>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6"/>
      <c r="BT92" s="947"/>
      <c r="BU92" s="947"/>
      <c r="BV92" s="947"/>
      <c r="BW92" s="947"/>
      <c r="BX92" s="947"/>
      <c r="BY92" s="947"/>
      <c r="BZ92" s="947"/>
      <c r="CA92" s="947"/>
      <c r="CB92" s="947"/>
      <c r="CC92" s="947"/>
      <c r="CD92" s="947"/>
      <c r="CE92" s="947"/>
      <c r="CF92" s="947"/>
      <c r="CG92" s="956"/>
      <c r="CH92" s="957"/>
      <c r="CI92" s="958"/>
      <c r="CJ92" s="958"/>
      <c r="CK92" s="958"/>
      <c r="CL92" s="959"/>
      <c r="CM92" s="957"/>
      <c r="CN92" s="958"/>
      <c r="CO92" s="958"/>
      <c r="CP92" s="958"/>
      <c r="CQ92" s="959"/>
      <c r="CR92" s="957"/>
      <c r="CS92" s="958"/>
      <c r="CT92" s="958"/>
      <c r="CU92" s="958"/>
      <c r="CV92" s="959"/>
      <c r="CW92" s="957"/>
      <c r="CX92" s="958"/>
      <c r="CY92" s="958"/>
      <c r="CZ92" s="958"/>
      <c r="DA92" s="959"/>
      <c r="DB92" s="957"/>
      <c r="DC92" s="958"/>
      <c r="DD92" s="958"/>
      <c r="DE92" s="958"/>
      <c r="DF92" s="959"/>
      <c r="DG92" s="957"/>
      <c r="DH92" s="958"/>
      <c r="DI92" s="958"/>
      <c r="DJ92" s="958"/>
      <c r="DK92" s="959"/>
      <c r="DL92" s="957"/>
      <c r="DM92" s="958"/>
      <c r="DN92" s="958"/>
      <c r="DO92" s="958"/>
      <c r="DP92" s="959"/>
      <c r="DQ92" s="957"/>
      <c r="DR92" s="958"/>
      <c r="DS92" s="958"/>
      <c r="DT92" s="958"/>
      <c r="DU92" s="959"/>
      <c r="DV92" s="946"/>
      <c r="DW92" s="947"/>
      <c r="DX92" s="947"/>
      <c r="DY92" s="947"/>
      <c r="DZ92" s="948"/>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6"/>
      <c r="BT93" s="947"/>
      <c r="BU93" s="947"/>
      <c r="BV93" s="947"/>
      <c r="BW93" s="947"/>
      <c r="BX93" s="947"/>
      <c r="BY93" s="947"/>
      <c r="BZ93" s="947"/>
      <c r="CA93" s="947"/>
      <c r="CB93" s="947"/>
      <c r="CC93" s="947"/>
      <c r="CD93" s="947"/>
      <c r="CE93" s="947"/>
      <c r="CF93" s="947"/>
      <c r="CG93" s="956"/>
      <c r="CH93" s="957"/>
      <c r="CI93" s="958"/>
      <c r="CJ93" s="958"/>
      <c r="CK93" s="958"/>
      <c r="CL93" s="959"/>
      <c r="CM93" s="957"/>
      <c r="CN93" s="958"/>
      <c r="CO93" s="958"/>
      <c r="CP93" s="958"/>
      <c r="CQ93" s="959"/>
      <c r="CR93" s="957"/>
      <c r="CS93" s="958"/>
      <c r="CT93" s="958"/>
      <c r="CU93" s="958"/>
      <c r="CV93" s="959"/>
      <c r="CW93" s="957"/>
      <c r="CX93" s="958"/>
      <c r="CY93" s="958"/>
      <c r="CZ93" s="958"/>
      <c r="DA93" s="959"/>
      <c r="DB93" s="957"/>
      <c r="DC93" s="958"/>
      <c r="DD93" s="958"/>
      <c r="DE93" s="958"/>
      <c r="DF93" s="959"/>
      <c r="DG93" s="957"/>
      <c r="DH93" s="958"/>
      <c r="DI93" s="958"/>
      <c r="DJ93" s="958"/>
      <c r="DK93" s="959"/>
      <c r="DL93" s="957"/>
      <c r="DM93" s="958"/>
      <c r="DN93" s="958"/>
      <c r="DO93" s="958"/>
      <c r="DP93" s="959"/>
      <c r="DQ93" s="957"/>
      <c r="DR93" s="958"/>
      <c r="DS93" s="958"/>
      <c r="DT93" s="958"/>
      <c r="DU93" s="959"/>
      <c r="DV93" s="946"/>
      <c r="DW93" s="947"/>
      <c r="DX93" s="947"/>
      <c r="DY93" s="947"/>
      <c r="DZ93" s="948"/>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6"/>
      <c r="BT94" s="947"/>
      <c r="BU94" s="947"/>
      <c r="BV94" s="947"/>
      <c r="BW94" s="947"/>
      <c r="BX94" s="947"/>
      <c r="BY94" s="947"/>
      <c r="BZ94" s="947"/>
      <c r="CA94" s="947"/>
      <c r="CB94" s="947"/>
      <c r="CC94" s="947"/>
      <c r="CD94" s="947"/>
      <c r="CE94" s="947"/>
      <c r="CF94" s="947"/>
      <c r="CG94" s="956"/>
      <c r="CH94" s="957"/>
      <c r="CI94" s="958"/>
      <c r="CJ94" s="958"/>
      <c r="CK94" s="958"/>
      <c r="CL94" s="959"/>
      <c r="CM94" s="957"/>
      <c r="CN94" s="958"/>
      <c r="CO94" s="958"/>
      <c r="CP94" s="958"/>
      <c r="CQ94" s="959"/>
      <c r="CR94" s="957"/>
      <c r="CS94" s="958"/>
      <c r="CT94" s="958"/>
      <c r="CU94" s="958"/>
      <c r="CV94" s="959"/>
      <c r="CW94" s="957"/>
      <c r="CX94" s="958"/>
      <c r="CY94" s="958"/>
      <c r="CZ94" s="958"/>
      <c r="DA94" s="959"/>
      <c r="DB94" s="957"/>
      <c r="DC94" s="958"/>
      <c r="DD94" s="958"/>
      <c r="DE94" s="958"/>
      <c r="DF94" s="959"/>
      <c r="DG94" s="957"/>
      <c r="DH94" s="958"/>
      <c r="DI94" s="958"/>
      <c r="DJ94" s="958"/>
      <c r="DK94" s="959"/>
      <c r="DL94" s="957"/>
      <c r="DM94" s="958"/>
      <c r="DN94" s="958"/>
      <c r="DO94" s="958"/>
      <c r="DP94" s="959"/>
      <c r="DQ94" s="957"/>
      <c r="DR94" s="958"/>
      <c r="DS94" s="958"/>
      <c r="DT94" s="958"/>
      <c r="DU94" s="959"/>
      <c r="DV94" s="946"/>
      <c r="DW94" s="947"/>
      <c r="DX94" s="947"/>
      <c r="DY94" s="947"/>
      <c r="DZ94" s="948"/>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6"/>
      <c r="BT95" s="947"/>
      <c r="BU95" s="947"/>
      <c r="BV95" s="947"/>
      <c r="BW95" s="947"/>
      <c r="BX95" s="947"/>
      <c r="BY95" s="947"/>
      <c r="BZ95" s="947"/>
      <c r="CA95" s="947"/>
      <c r="CB95" s="947"/>
      <c r="CC95" s="947"/>
      <c r="CD95" s="947"/>
      <c r="CE95" s="947"/>
      <c r="CF95" s="947"/>
      <c r="CG95" s="956"/>
      <c r="CH95" s="957"/>
      <c r="CI95" s="958"/>
      <c r="CJ95" s="958"/>
      <c r="CK95" s="958"/>
      <c r="CL95" s="959"/>
      <c r="CM95" s="957"/>
      <c r="CN95" s="958"/>
      <c r="CO95" s="958"/>
      <c r="CP95" s="958"/>
      <c r="CQ95" s="959"/>
      <c r="CR95" s="957"/>
      <c r="CS95" s="958"/>
      <c r="CT95" s="958"/>
      <c r="CU95" s="958"/>
      <c r="CV95" s="959"/>
      <c r="CW95" s="957"/>
      <c r="CX95" s="958"/>
      <c r="CY95" s="958"/>
      <c r="CZ95" s="958"/>
      <c r="DA95" s="959"/>
      <c r="DB95" s="957"/>
      <c r="DC95" s="958"/>
      <c r="DD95" s="958"/>
      <c r="DE95" s="958"/>
      <c r="DF95" s="959"/>
      <c r="DG95" s="957"/>
      <c r="DH95" s="958"/>
      <c r="DI95" s="958"/>
      <c r="DJ95" s="958"/>
      <c r="DK95" s="959"/>
      <c r="DL95" s="957"/>
      <c r="DM95" s="958"/>
      <c r="DN95" s="958"/>
      <c r="DO95" s="958"/>
      <c r="DP95" s="959"/>
      <c r="DQ95" s="957"/>
      <c r="DR95" s="958"/>
      <c r="DS95" s="958"/>
      <c r="DT95" s="958"/>
      <c r="DU95" s="959"/>
      <c r="DV95" s="946"/>
      <c r="DW95" s="947"/>
      <c r="DX95" s="947"/>
      <c r="DY95" s="947"/>
      <c r="DZ95" s="948"/>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6"/>
      <c r="BT96" s="947"/>
      <c r="BU96" s="947"/>
      <c r="BV96" s="947"/>
      <c r="BW96" s="947"/>
      <c r="BX96" s="947"/>
      <c r="BY96" s="947"/>
      <c r="BZ96" s="947"/>
      <c r="CA96" s="947"/>
      <c r="CB96" s="947"/>
      <c r="CC96" s="947"/>
      <c r="CD96" s="947"/>
      <c r="CE96" s="947"/>
      <c r="CF96" s="947"/>
      <c r="CG96" s="956"/>
      <c r="CH96" s="957"/>
      <c r="CI96" s="958"/>
      <c r="CJ96" s="958"/>
      <c r="CK96" s="958"/>
      <c r="CL96" s="959"/>
      <c r="CM96" s="957"/>
      <c r="CN96" s="958"/>
      <c r="CO96" s="958"/>
      <c r="CP96" s="958"/>
      <c r="CQ96" s="959"/>
      <c r="CR96" s="957"/>
      <c r="CS96" s="958"/>
      <c r="CT96" s="958"/>
      <c r="CU96" s="958"/>
      <c r="CV96" s="959"/>
      <c r="CW96" s="957"/>
      <c r="CX96" s="958"/>
      <c r="CY96" s="958"/>
      <c r="CZ96" s="958"/>
      <c r="DA96" s="959"/>
      <c r="DB96" s="957"/>
      <c r="DC96" s="958"/>
      <c r="DD96" s="958"/>
      <c r="DE96" s="958"/>
      <c r="DF96" s="959"/>
      <c r="DG96" s="957"/>
      <c r="DH96" s="958"/>
      <c r="DI96" s="958"/>
      <c r="DJ96" s="958"/>
      <c r="DK96" s="959"/>
      <c r="DL96" s="957"/>
      <c r="DM96" s="958"/>
      <c r="DN96" s="958"/>
      <c r="DO96" s="958"/>
      <c r="DP96" s="959"/>
      <c r="DQ96" s="957"/>
      <c r="DR96" s="958"/>
      <c r="DS96" s="958"/>
      <c r="DT96" s="958"/>
      <c r="DU96" s="959"/>
      <c r="DV96" s="946"/>
      <c r="DW96" s="947"/>
      <c r="DX96" s="947"/>
      <c r="DY96" s="947"/>
      <c r="DZ96" s="948"/>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6"/>
      <c r="BT97" s="947"/>
      <c r="BU97" s="947"/>
      <c r="BV97" s="947"/>
      <c r="BW97" s="947"/>
      <c r="BX97" s="947"/>
      <c r="BY97" s="947"/>
      <c r="BZ97" s="947"/>
      <c r="CA97" s="947"/>
      <c r="CB97" s="947"/>
      <c r="CC97" s="947"/>
      <c r="CD97" s="947"/>
      <c r="CE97" s="947"/>
      <c r="CF97" s="947"/>
      <c r="CG97" s="956"/>
      <c r="CH97" s="957"/>
      <c r="CI97" s="958"/>
      <c r="CJ97" s="958"/>
      <c r="CK97" s="958"/>
      <c r="CL97" s="959"/>
      <c r="CM97" s="957"/>
      <c r="CN97" s="958"/>
      <c r="CO97" s="958"/>
      <c r="CP97" s="958"/>
      <c r="CQ97" s="959"/>
      <c r="CR97" s="957"/>
      <c r="CS97" s="958"/>
      <c r="CT97" s="958"/>
      <c r="CU97" s="958"/>
      <c r="CV97" s="959"/>
      <c r="CW97" s="957"/>
      <c r="CX97" s="958"/>
      <c r="CY97" s="958"/>
      <c r="CZ97" s="958"/>
      <c r="DA97" s="959"/>
      <c r="DB97" s="957"/>
      <c r="DC97" s="958"/>
      <c r="DD97" s="958"/>
      <c r="DE97" s="958"/>
      <c r="DF97" s="959"/>
      <c r="DG97" s="957"/>
      <c r="DH97" s="958"/>
      <c r="DI97" s="958"/>
      <c r="DJ97" s="958"/>
      <c r="DK97" s="959"/>
      <c r="DL97" s="957"/>
      <c r="DM97" s="958"/>
      <c r="DN97" s="958"/>
      <c r="DO97" s="958"/>
      <c r="DP97" s="959"/>
      <c r="DQ97" s="957"/>
      <c r="DR97" s="958"/>
      <c r="DS97" s="958"/>
      <c r="DT97" s="958"/>
      <c r="DU97" s="959"/>
      <c r="DV97" s="946"/>
      <c r="DW97" s="947"/>
      <c r="DX97" s="947"/>
      <c r="DY97" s="947"/>
      <c r="DZ97" s="948"/>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6"/>
      <c r="BT98" s="947"/>
      <c r="BU98" s="947"/>
      <c r="BV98" s="947"/>
      <c r="BW98" s="947"/>
      <c r="BX98" s="947"/>
      <c r="BY98" s="947"/>
      <c r="BZ98" s="947"/>
      <c r="CA98" s="947"/>
      <c r="CB98" s="947"/>
      <c r="CC98" s="947"/>
      <c r="CD98" s="947"/>
      <c r="CE98" s="947"/>
      <c r="CF98" s="947"/>
      <c r="CG98" s="956"/>
      <c r="CH98" s="957"/>
      <c r="CI98" s="958"/>
      <c r="CJ98" s="958"/>
      <c r="CK98" s="958"/>
      <c r="CL98" s="959"/>
      <c r="CM98" s="957"/>
      <c r="CN98" s="958"/>
      <c r="CO98" s="958"/>
      <c r="CP98" s="958"/>
      <c r="CQ98" s="959"/>
      <c r="CR98" s="957"/>
      <c r="CS98" s="958"/>
      <c r="CT98" s="958"/>
      <c r="CU98" s="958"/>
      <c r="CV98" s="959"/>
      <c r="CW98" s="957"/>
      <c r="CX98" s="958"/>
      <c r="CY98" s="958"/>
      <c r="CZ98" s="958"/>
      <c r="DA98" s="959"/>
      <c r="DB98" s="957"/>
      <c r="DC98" s="958"/>
      <c r="DD98" s="958"/>
      <c r="DE98" s="958"/>
      <c r="DF98" s="959"/>
      <c r="DG98" s="957"/>
      <c r="DH98" s="958"/>
      <c r="DI98" s="958"/>
      <c r="DJ98" s="958"/>
      <c r="DK98" s="959"/>
      <c r="DL98" s="957"/>
      <c r="DM98" s="958"/>
      <c r="DN98" s="958"/>
      <c r="DO98" s="958"/>
      <c r="DP98" s="959"/>
      <c r="DQ98" s="957"/>
      <c r="DR98" s="958"/>
      <c r="DS98" s="958"/>
      <c r="DT98" s="958"/>
      <c r="DU98" s="959"/>
      <c r="DV98" s="946"/>
      <c r="DW98" s="947"/>
      <c r="DX98" s="947"/>
      <c r="DY98" s="947"/>
      <c r="DZ98" s="948"/>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6"/>
      <c r="BT99" s="947"/>
      <c r="BU99" s="947"/>
      <c r="BV99" s="947"/>
      <c r="BW99" s="947"/>
      <c r="BX99" s="947"/>
      <c r="BY99" s="947"/>
      <c r="BZ99" s="947"/>
      <c r="CA99" s="947"/>
      <c r="CB99" s="947"/>
      <c r="CC99" s="947"/>
      <c r="CD99" s="947"/>
      <c r="CE99" s="947"/>
      <c r="CF99" s="947"/>
      <c r="CG99" s="956"/>
      <c r="CH99" s="957"/>
      <c r="CI99" s="958"/>
      <c r="CJ99" s="958"/>
      <c r="CK99" s="958"/>
      <c r="CL99" s="959"/>
      <c r="CM99" s="957"/>
      <c r="CN99" s="958"/>
      <c r="CO99" s="958"/>
      <c r="CP99" s="958"/>
      <c r="CQ99" s="959"/>
      <c r="CR99" s="957"/>
      <c r="CS99" s="958"/>
      <c r="CT99" s="958"/>
      <c r="CU99" s="958"/>
      <c r="CV99" s="959"/>
      <c r="CW99" s="957"/>
      <c r="CX99" s="958"/>
      <c r="CY99" s="958"/>
      <c r="CZ99" s="958"/>
      <c r="DA99" s="959"/>
      <c r="DB99" s="957"/>
      <c r="DC99" s="958"/>
      <c r="DD99" s="958"/>
      <c r="DE99" s="958"/>
      <c r="DF99" s="959"/>
      <c r="DG99" s="957"/>
      <c r="DH99" s="958"/>
      <c r="DI99" s="958"/>
      <c r="DJ99" s="958"/>
      <c r="DK99" s="959"/>
      <c r="DL99" s="957"/>
      <c r="DM99" s="958"/>
      <c r="DN99" s="958"/>
      <c r="DO99" s="958"/>
      <c r="DP99" s="959"/>
      <c r="DQ99" s="957"/>
      <c r="DR99" s="958"/>
      <c r="DS99" s="958"/>
      <c r="DT99" s="958"/>
      <c r="DU99" s="959"/>
      <c r="DV99" s="946"/>
      <c r="DW99" s="947"/>
      <c r="DX99" s="947"/>
      <c r="DY99" s="947"/>
      <c r="DZ99" s="948"/>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6"/>
      <c r="BT100" s="947"/>
      <c r="BU100" s="947"/>
      <c r="BV100" s="947"/>
      <c r="BW100" s="947"/>
      <c r="BX100" s="947"/>
      <c r="BY100" s="947"/>
      <c r="BZ100" s="947"/>
      <c r="CA100" s="947"/>
      <c r="CB100" s="947"/>
      <c r="CC100" s="947"/>
      <c r="CD100" s="947"/>
      <c r="CE100" s="947"/>
      <c r="CF100" s="947"/>
      <c r="CG100" s="956"/>
      <c r="CH100" s="957"/>
      <c r="CI100" s="958"/>
      <c r="CJ100" s="958"/>
      <c r="CK100" s="958"/>
      <c r="CL100" s="959"/>
      <c r="CM100" s="957"/>
      <c r="CN100" s="958"/>
      <c r="CO100" s="958"/>
      <c r="CP100" s="958"/>
      <c r="CQ100" s="959"/>
      <c r="CR100" s="957"/>
      <c r="CS100" s="958"/>
      <c r="CT100" s="958"/>
      <c r="CU100" s="958"/>
      <c r="CV100" s="959"/>
      <c r="CW100" s="957"/>
      <c r="CX100" s="958"/>
      <c r="CY100" s="958"/>
      <c r="CZ100" s="958"/>
      <c r="DA100" s="959"/>
      <c r="DB100" s="957"/>
      <c r="DC100" s="958"/>
      <c r="DD100" s="958"/>
      <c r="DE100" s="958"/>
      <c r="DF100" s="959"/>
      <c r="DG100" s="957"/>
      <c r="DH100" s="958"/>
      <c r="DI100" s="958"/>
      <c r="DJ100" s="958"/>
      <c r="DK100" s="959"/>
      <c r="DL100" s="957"/>
      <c r="DM100" s="958"/>
      <c r="DN100" s="958"/>
      <c r="DO100" s="958"/>
      <c r="DP100" s="959"/>
      <c r="DQ100" s="957"/>
      <c r="DR100" s="958"/>
      <c r="DS100" s="958"/>
      <c r="DT100" s="958"/>
      <c r="DU100" s="959"/>
      <c r="DV100" s="946"/>
      <c r="DW100" s="947"/>
      <c r="DX100" s="947"/>
      <c r="DY100" s="947"/>
      <c r="DZ100" s="948"/>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6"/>
      <c r="BT101" s="947"/>
      <c r="BU101" s="947"/>
      <c r="BV101" s="947"/>
      <c r="BW101" s="947"/>
      <c r="BX101" s="947"/>
      <c r="BY101" s="947"/>
      <c r="BZ101" s="947"/>
      <c r="CA101" s="947"/>
      <c r="CB101" s="947"/>
      <c r="CC101" s="947"/>
      <c r="CD101" s="947"/>
      <c r="CE101" s="947"/>
      <c r="CF101" s="947"/>
      <c r="CG101" s="956"/>
      <c r="CH101" s="957"/>
      <c r="CI101" s="958"/>
      <c r="CJ101" s="958"/>
      <c r="CK101" s="958"/>
      <c r="CL101" s="959"/>
      <c r="CM101" s="957"/>
      <c r="CN101" s="958"/>
      <c r="CO101" s="958"/>
      <c r="CP101" s="958"/>
      <c r="CQ101" s="959"/>
      <c r="CR101" s="957"/>
      <c r="CS101" s="958"/>
      <c r="CT101" s="958"/>
      <c r="CU101" s="958"/>
      <c r="CV101" s="959"/>
      <c r="CW101" s="957"/>
      <c r="CX101" s="958"/>
      <c r="CY101" s="958"/>
      <c r="CZ101" s="958"/>
      <c r="DA101" s="959"/>
      <c r="DB101" s="957"/>
      <c r="DC101" s="958"/>
      <c r="DD101" s="958"/>
      <c r="DE101" s="958"/>
      <c r="DF101" s="959"/>
      <c r="DG101" s="957"/>
      <c r="DH101" s="958"/>
      <c r="DI101" s="958"/>
      <c r="DJ101" s="958"/>
      <c r="DK101" s="959"/>
      <c r="DL101" s="957"/>
      <c r="DM101" s="958"/>
      <c r="DN101" s="958"/>
      <c r="DO101" s="958"/>
      <c r="DP101" s="959"/>
      <c r="DQ101" s="957"/>
      <c r="DR101" s="958"/>
      <c r="DS101" s="958"/>
      <c r="DT101" s="958"/>
      <c r="DU101" s="959"/>
      <c r="DV101" s="946"/>
      <c r="DW101" s="947"/>
      <c r="DX101" s="947"/>
      <c r="DY101" s="947"/>
      <c r="DZ101" s="948"/>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8" t="s">
        <v>400</v>
      </c>
      <c r="BS102" s="939"/>
      <c r="BT102" s="939"/>
      <c r="BU102" s="939"/>
      <c r="BV102" s="939"/>
      <c r="BW102" s="939"/>
      <c r="BX102" s="939"/>
      <c r="BY102" s="939"/>
      <c r="BZ102" s="939"/>
      <c r="CA102" s="939"/>
      <c r="CB102" s="939"/>
      <c r="CC102" s="939"/>
      <c r="CD102" s="939"/>
      <c r="CE102" s="939"/>
      <c r="CF102" s="939"/>
      <c r="CG102" s="949"/>
      <c r="CH102" s="950"/>
      <c r="CI102" s="951"/>
      <c r="CJ102" s="951"/>
      <c r="CK102" s="951"/>
      <c r="CL102" s="952"/>
      <c r="CM102" s="950"/>
      <c r="CN102" s="951"/>
      <c r="CO102" s="951"/>
      <c r="CP102" s="951"/>
      <c r="CQ102" s="952"/>
      <c r="CR102" s="953">
        <v>1</v>
      </c>
      <c r="CS102" s="954"/>
      <c r="CT102" s="954"/>
      <c r="CU102" s="954"/>
      <c r="CV102" s="955"/>
      <c r="CW102" s="953">
        <v>9</v>
      </c>
      <c r="CX102" s="954"/>
      <c r="CY102" s="954"/>
      <c r="CZ102" s="954"/>
      <c r="DA102" s="955"/>
      <c r="DB102" s="953">
        <v>0</v>
      </c>
      <c r="DC102" s="954"/>
      <c r="DD102" s="954"/>
      <c r="DE102" s="954"/>
      <c r="DF102" s="955"/>
      <c r="DG102" s="953">
        <v>0</v>
      </c>
      <c r="DH102" s="954"/>
      <c r="DI102" s="954"/>
      <c r="DJ102" s="954"/>
      <c r="DK102" s="955"/>
      <c r="DL102" s="953">
        <v>0</v>
      </c>
      <c r="DM102" s="954"/>
      <c r="DN102" s="954"/>
      <c r="DO102" s="954"/>
      <c r="DP102" s="955"/>
      <c r="DQ102" s="953">
        <v>0</v>
      </c>
      <c r="DR102" s="954"/>
      <c r="DS102" s="954"/>
      <c r="DT102" s="954"/>
      <c r="DU102" s="955"/>
      <c r="DV102" s="938"/>
      <c r="DW102" s="939"/>
      <c r="DX102" s="939"/>
      <c r="DY102" s="939"/>
      <c r="DZ102" s="94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1" t="s">
        <v>401</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2" t="s">
        <v>402</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3" t="s">
        <v>405</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406</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30" customFormat="1" ht="26.25" customHeight="1" x14ac:dyDescent="0.15">
      <c r="A109" s="896" t="s">
        <v>407</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9" t="s">
        <v>408</v>
      </c>
      <c r="AB109" s="897"/>
      <c r="AC109" s="897"/>
      <c r="AD109" s="897"/>
      <c r="AE109" s="898"/>
      <c r="AF109" s="899" t="s">
        <v>409</v>
      </c>
      <c r="AG109" s="897"/>
      <c r="AH109" s="897"/>
      <c r="AI109" s="897"/>
      <c r="AJ109" s="898"/>
      <c r="AK109" s="899" t="s">
        <v>293</v>
      </c>
      <c r="AL109" s="897"/>
      <c r="AM109" s="897"/>
      <c r="AN109" s="897"/>
      <c r="AO109" s="898"/>
      <c r="AP109" s="899" t="s">
        <v>410</v>
      </c>
      <c r="AQ109" s="897"/>
      <c r="AR109" s="897"/>
      <c r="AS109" s="897"/>
      <c r="AT109" s="930"/>
      <c r="AU109" s="896" t="s">
        <v>407</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9" t="s">
        <v>408</v>
      </c>
      <c r="BR109" s="897"/>
      <c r="BS109" s="897"/>
      <c r="BT109" s="897"/>
      <c r="BU109" s="898"/>
      <c r="BV109" s="899" t="s">
        <v>409</v>
      </c>
      <c r="BW109" s="897"/>
      <c r="BX109" s="897"/>
      <c r="BY109" s="897"/>
      <c r="BZ109" s="898"/>
      <c r="CA109" s="899" t="s">
        <v>293</v>
      </c>
      <c r="CB109" s="897"/>
      <c r="CC109" s="897"/>
      <c r="CD109" s="897"/>
      <c r="CE109" s="898"/>
      <c r="CF109" s="937" t="s">
        <v>410</v>
      </c>
      <c r="CG109" s="937"/>
      <c r="CH109" s="937"/>
      <c r="CI109" s="937"/>
      <c r="CJ109" s="937"/>
      <c r="CK109" s="899" t="s">
        <v>411</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9" t="s">
        <v>408</v>
      </c>
      <c r="DH109" s="897"/>
      <c r="DI109" s="897"/>
      <c r="DJ109" s="897"/>
      <c r="DK109" s="898"/>
      <c r="DL109" s="899" t="s">
        <v>409</v>
      </c>
      <c r="DM109" s="897"/>
      <c r="DN109" s="897"/>
      <c r="DO109" s="897"/>
      <c r="DP109" s="898"/>
      <c r="DQ109" s="899" t="s">
        <v>293</v>
      </c>
      <c r="DR109" s="897"/>
      <c r="DS109" s="897"/>
      <c r="DT109" s="897"/>
      <c r="DU109" s="898"/>
      <c r="DV109" s="899" t="s">
        <v>410</v>
      </c>
      <c r="DW109" s="897"/>
      <c r="DX109" s="897"/>
      <c r="DY109" s="897"/>
      <c r="DZ109" s="930"/>
    </row>
    <row r="110" spans="1:131" s="230" customFormat="1" ht="26.25" customHeight="1" x14ac:dyDescent="0.15">
      <c r="A110" s="808" t="s">
        <v>412</v>
      </c>
      <c r="B110" s="809"/>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10"/>
      <c r="AA110" s="889">
        <v>500757</v>
      </c>
      <c r="AB110" s="890"/>
      <c r="AC110" s="890"/>
      <c r="AD110" s="890"/>
      <c r="AE110" s="891"/>
      <c r="AF110" s="892">
        <v>567228</v>
      </c>
      <c r="AG110" s="890"/>
      <c r="AH110" s="890"/>
      <c r="AI110" s="890"/>
      <c r="AJ110" s="891"/>
      <c r="AK110" s="892">
        <v>620190</v>
      </c>
      <c r="AL110" s="890"/>
      <c r="AM110" s="890"/>
      <c r="AN110" s="890"/>
      <c r="AO110" s="891"/>
      <c r="AP110" s="893">
        <v>6.6</v>
      </c>
      <c r="AQ110" s="894"/>
      <c r="AR110" s="894"/>
      <c r="AS110" s="894"/>
      <c r="AT110" s="895"/>
      <c r="AU110" s="931" t="s">
        <v>69</v>
      </c>
      <c r="AV110" s="932"/>
      <c r="AW110" s="932"/>
      <c r="AX110" s="932"/>
      <c r="AY110" s="932"/>
      <c r="AZ110" s="861" t="s">
        <v>413</v>
      </c>
      <c r="BA110" s="809"/>
      <c r="BB110" s="809"/>
      <c r="BC110" s="809"/>
      <c r="BD110" s="809"/>
      <c r="BE110" s="809"/>
      <c r="BF110" s="809"/>
      <c r="BG110" s="809"/>
      <c r="BH110" s="809"/>
      <c r="BI110" s="809"/>
      <c r="BJ110" s="809"/>
      <c r="BK110" s="809"/>
      <c r="BL110" s="809"/>
      <c r="BM110" s="809"/>
      <c r="BN110" s="809"/>
      <c r="BO110" s="809"/>
      <c r="BP110" s="810"/>
      <c r="BQ110" s="862">
        <v>6209399</v>
      </c>
      <c r="BR110" s="843"/>
      <c r="BS110" s="843"/>
      <c r="BT110" s="843"/>
      <c r="BU110" s="843"/>
      <c r="BV110" s="843">
        <v>6210615</v>
      </c>
      <c r="BW110" s="843"/>
      <c r="BX110" s="843"/>
      <c r="BY110" s="843"/>
      <c r="BZ110" s="843"/>
      <c r="CA110" s="843">
        <v>6546537</v>
      </c>
      <c r="CB110" s="843"/>
      <c r="CC110" s="843"/>
      <c r="CD110" s="843"/>
      <c r="CE110" s="843"/>
      <c r="CF110" s="867">
        <v>69.400000000000006</v>
      </c>
      <c r="CG110" s="868"/>
      <c r="CH110" s="868"/>
      <c r="CI110" s="868"/>
      <c r="CJ110" s="868"/>
      <c r="CK110" s="927" t="s">
        <v>414</v>
      </c>
      <c r="CL110" s="820"/>
      <c r="CM110" s="861" t="s">
        <v>415</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62" t="s">
        <v>121</v>
      </c>
      <c r="DH110" s="843"/>
      <c r="DI110" s="843"/>
      <c r="DJ110" s="843"/>
      <c r="DK110" s="843"/>
      <c r="DL110" s="843" t="s">
        <v>121</v>
      </c>
      <c r="DM110" s="843"/>
      <c r="DN110" s="843"/>
      <c r="DO110" s="843"/>
      <c r="DP110" s="843"/>
      <c r="DQ110" s="843" t="s">
        <v>121</v>
      </c>
      <c r="DR110" s="843"/>
      <c r="DS110" s="843"/>
      <c r="DT110" s="843"/>
      <c r="DU110" s="843"/>
      <c r="DV110" s="844" t="s">
        <v>121</v>
      </c>
      <c r="DW110" s="844"/>
      <c r="DX110" s="844"/>
      <c r="DY110" s="844"/>
      <c r="DZ110" s="845"/>
    </row>
    <row r="111" spans="1:131" s="230" customFormat="1" ht="26.25" customHeight="1" x14ac:dyDescent="0.15">
      <c r="A111" s="775" t="s">
        <v>416</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6"/>
      <c r="AA111" s="919" t="s">
        <v>121</v>
      </c>
      <c r="AB111" s="920"/>
      <c r="AC111" s="920"/>
      <c r="AD111" s="920"/>
      <c r="AE111" s="921"/>
      <c r="AF111" s="922" t="s">
        <v>121</v>
      </c>
      <c r="AG111" s="920"/>
      <c r="AH111" s="920"/>
      <c r="AI111" s="920"/>
      <c r="AJ111" s="921"/>
      <c r="AK111" s="922" t="s">
        <v>121</v>
      </c>
      <c r="AL111" s="920"/>
      <c r="AM111" s="920"/>
      <c r="AN111" s="920"/>
      <c r="AO111" s="921"/>
      <c r="AP111" s="923" t="s">
        <v>121</v>
      </c>
      <c r="AQ111" s="924"/>
      <c r="AR111" s="924"/>
      <c r="AS111" s="924"/>
      <c r="AT111" s="925"/>
      <c r="AU111" s="933"/>
      <c r="AV111" s="934"/>
      <c r="AW111" s="934"/>
      <c r="AX111" s="934"/>
      <c r="AY111" s="934"/>
      <c r="AZ111" s="816" t="s">
        <v>417</v>
      </c>
      <c r="BA111" s="753"/>
      <c r="BB111" s="753"/>
      <c r="BC111" s="753"/>
      <c r="BD111" s="753"/>
      <c r="BE111" s="753"/>
      <c r="BF111" s="753"/>
      <c r="BG111" s="753"/>
      <c r="BH111" s="753"/>
      <c r="BI111" s="753"/>
      <c r="BJ111" s="753"/>
      <c r="BK111" s="753"/>
      <c r="BL111" s="753"/>
      <c r="BM111" s="753"/>
      <c r="BN111" s="753"/>
      <c r="BO111" s="753"/>
      <c r="BP111" s="754"/>
      <c r="BQ111" s="817" t="s">
        <v>121</v>
      </c>
      <c r="BR111" s="818"/>
      <c r="BS111" s="818"/>
      <c r="BT111" s="818"/>
      <c r="BU111" s="818"/>
      <c r="BV111" s="818" t="s">
        <v>121</v>
      </c>
      <c r="BW111" s="818"/>
      <c r="BX111" s="818"/>
      <c r="BY111" s="818"/>
      <c r="BZ111" s="818"/>
      <c r="CA111" s="818" t="s">
        <v>121</v>
      </c>
      <c r="CB111" s="818"/>
      <c r="CC111" s="818"/>
      <c r="CD111" s="818"/>
      <c r="CE111" s="818"/>
      <c r="CF111" s="876" t="s">
        <v>121</v>
      </c>
      <c r="CG111" s="877"/>
      <c r="CH111" s="877"/>
      <c r="CI111" s="877"/>
      <c r="CJ111" s="877"/>
      <c r="CK111" s="928"/>
      <c r="CL111" s="822"/>
      <c r="CM111" s="816" t="s">
        <v>418</v>
      </c>
      <c r="CN111" s="753"/>
      <c r="CO111" s="753"/>
      <c r="CP111" s="753"/>
      <c r="CQ111" s="753"/>
      <c r="CR111" s="753"/>
      <c r="CS111" s="753"/>
      <c r="CT111" s="753"/>
      <c r="CU111" s="753"/>
      <c r="CV111" s="753"/>
      <c r="CW111" s="753"/>
      <c r="CX111" s="753"/>
      <c r="CY111" s="753"/>
      <c r="CZ111" s="753"/>
      <c r="DA111" s="753"/>
      <c r="DB111" s="753"/>
      <c r="DC111" s="753"/>
      <c r="DD111" s="753"/>
      <c r="DE111" s="753"/>
      <c r="DF111" s="754"/>
      <c r="DG111" s="817" t="s">
        <v>121</v>
      </c>
      <c r="DH111" s="818"/>
      <c r="DI111" s="818"/>
      <c r="DJ111" s="818"/>
      <c r="DK111" s="818"/>
      <c r="DL111" s="818" t="s">
        <v>121</v>
      </c>
      <c r="DM111" s="818"/>
      <c r="DN111" s="818"/>
      <c r="DO111" s="818"/>
      <c r="DP111" s="818"/>
      <c r="DQ111" s="818" t="s">
        <v>121</v>
      </c>
      <c r="DR111" s="818"/>
      <c r="DS111" s="818"/>
      <c r="DT111" s="818"/>
      <c r="DU111" s="818"/>
      <c r="DV111" s="795" t="s">
        <v>121</v>
      </c>
      <c r="DW111" s="795"/>
      <c r="DX111" s="795"/>
      <c r="DY111" s="795"/>
      <c r="DZ111" s="796"/>
    </row>
    <row r="112" spans="1:131" s="230" customFormat="1" ht="26.25" customHeight="1" x14ac:dyDescent="0.15">
      <c r="A112" s="913" t="s">
        <v>419</v>
      </c>
      <c r="B112" s="914"/>
      <c r="C112" s="753" t="s">
        <v>420</v>
      </c>
      <c r="D112" s="753"/>
      <c r="E112" s="753"/>
      <c r="F112" s="753"/>
      <c r="G112" s="753"/>
      <c r="H112" s="753"/>
      <c r="I112" s="753"/>
      <c r="J112" s="753"/>
      <c r="K112" s="753"/>
      <c r="L112" s="753"/>
      <c r="M112" s="753"/>
      <c r="N112" s="753"/>
      <c r="O112" s="753"/>
      <c r="P112" s="753"/>
      <c r="Q112" s="753"/>
      <c r="R112" s="753"/>
      <c r="S112" s="753"/>
      <c r="T112" s="753"/>
      <c r="U112" s="753"/>
      <c r="V112" s="753"/>
      <c r="W112" s="753"/>
      <c r="X112" s="753"/>
      <c r="Y112" s="753"/>
      <c r="Z112" s="754"/>
      <c r="AA112" s="780" t="s">
        <v>121</v>
      </c>
      <c r="AB112" s="781"/>
      <c r="AC112" s="781"/>
      <c r="AD112" s="781"/>
      <c r="AE112" s="782"/>
      <c r="AF112" s="783" t="s">
        <v>121</v>
      </c>
      <c r="AG112" s="781"/>
      <c r="AH112" s="781"/>
      <c r="AI112" s="781"/>
      <c r="AJ112" s="782"/>
      <c r="AK112" s="783" t="s">
        <v>121</v>
      </c>
      <c r="AL112" s="781"/>
      <c r="AM112" s="781"/>
      <c r="AN112" s="781"/>
      <c r="AO112" s="782"/>
      <c r="AP112" s="825" t="s">
        <v>121</v>
      </c>
      <c r="AQ112" s="826"/>
      <c r="AR112" s="826"/>
      <c r="AS112" s="826"/>
      <c r="AT112" s="827"/>
      <c r="AU112" s="933"/>
      <c r="AV112" s="934"/>
      <c r="AW112" s="934"/>
      <c r="AX112" s="934"/>
      <c r="AY112" s="934"/>
      <c r="AZ112" s="816" t="s">
        <v>421</v>
      </c>
      <c r="BA112" s="753"/>
      <c r="BB112" s="753"/>
      <c r="BC112" s="753"/>
      <c r="BD112" s="753"/>
      <c r="BE112" s="753"/>
      <c r="BF112" s="753"/>
      <c r="BG112" s="753"/>
      <c r="BH112" s="753"/>
      <c r="BI112" s="753"/>
      <c r="BJ112" s="753"/>
      <c r="BK112" s="753"/>
      <c r="BL112" s="753"/>
      <c r="BM112" s="753"/>
      <c r="BN112" s="753"/>
      <c r="BO112" s="753"/>
      <c r="BP112" s="754"/>
      <c r="BQ112" s="817">
        <v>295521</v>
      </c>
      <c r="BR112" s="818"/>
      <c r="BS112" s="818"/>
      <c r="BT112" s="818"/>
      <c r="BU112" s="818"/>
      <c r="BV112" s="818">
        <v>238530</v>
      </c>
      <c r="BW112" s="818"/>
      <c r="BX112" s="818"/>
      <c r="BY112" s="818"/>
      <c r="BZ112" s="818"/>
      <c r="CA112" s="818">
        <v>184520</v>
      </c>
      <c r="CB112" s="818"/>
      <c r="CC112" s="818"/>
      <c r="CD112" s="818"/>
      <c r="CE112" s="818"/>
      <c r="CF112" s="876">
        <v>2</v>
      </c>
      <c r="CG112" s="877"/>
      <c r="CH112" s="877"/>
      <c r="CI112" s="877"/>
      <c r="CJ112" s="877"/>
      <c r="CK112" s="928"/>
      <c r="CL112" s="822"/>
      <c r="CM112" s="816" t="s">
        <v>422</v>
      </c>
      <c r="CN112" s="753"/>
      <c r="CO112" s="753"/>
      <c r="CP112" s="753"/>
      <c r="CQ112" s="753"/>
      <c r="CR112" s="753"/>
      <c r="CS112" s="753"/>
      <c r="CT112" s="753"/>
      <c r="CU112" s="753"/>
      <c r="CV112" s="753"/>
      <c r="CW112" s="753"/>
      <c r="CX112" s="753"/>
      <c r="CY112" s="753"/>
      <c r="CZ112" s="753"/>
      <c r="DA112" s="753"/>
      <c r="DB112" s="753"/>
      <c r="DC112" s="753"/>
      <c r="DD112" s="753"/>
      <c r="DE112" s="753"/>
      <c r="DF112" s="754"/>
      <c r="DG112" s="817" t="s">
        <v>121</v>
      </c>
      <c r="DH112" s="818"/>
      <c r="DI112" s="818"/>
      <c r="DJ112" s="818"/>
      <c r="DK112" s="818"/>
      <c r="DL112" s="818" t="s">
        <v>121</v>
      </c>
      <c r="DM112" s="818"/>
      <c r="DN112" s="818"/>
      <c r="DO112" s="818"/>
      <c r="DP112" s="818"/>
      <c r="DQ112" s="818" t="s">
        <v>121</v>
      </c>
      <c r="DR112" s="818"/>
      <c r="DS112" s="818"/>
      <c r="DT112" s="818"/>
      <c r="DU112" s="818"/>
      <c r="DV112" s="795" t="s">
        <v>121</v>
      </c>
      <c r="DW112" s="795"/>
      <c r="DX112" s="795"/>
      <c r="DY112" s="795"/>
      <c r="DZ112" s="796"/>
    </row>
    <row r="113" spans="1:130" s="230" customFormat="1" ht="26.25" customHeight="1" x14ac:dyDescent="0.15">
      <c r="A113" s="915"/>
      <c r="B113" s="916"/>
      <c r="C113" s="753" t="s">
        <v>423</v>
      </c>
      <c r="D113" s="753"/>
      <c r="E113" s="753"/>
      <c r="F113" s="753"/>
      <c r="G113" s="753"/>
      <c r="H113" s="753"/>
      <c r="I113" s="753"/>
      <c r="J113" s="753"/>
      <c r="K113" s="753"/>
      <c r="L113" s="753"/>
      <c r="M113" s="753"/>
      <c r="N113" s="753"/>
      <c r="O113" s="753"/>
      <c r="P113" s="753"/>
      <c r="Q113" s="753"/>
      <c r="R113" s="753"/>
      <c r="S113" s="753"/>
      <c r="T113" s="753"/>
      <c r="U113" s="753"/>
      <c r="V113" s="753"/>
      <c r="W113" s="753"/>
      <c r="X113" s="753"/>
      <c r="Y113" s="753"/>
      <c r="Z113" s="754"/>
      <c r="AA113" s="919">
        <v>56891</v>
      </c>
      <c r="AB113" s="920"/>
      <c r="AC113" s="920"/>
      <c r="AD113" s="920"/>
      <c r="AE113" s="921"/>
      <c r="AF113" s="922">
        <v>25851</v>
      </c>
      <c r="AG113" s="920"/>
      <c r="AH113" s="920"/>
      <c r="AI113" s="920"/>
      <c r="AJ113" s="921"/>
      <c r="AK113" s="922">
        <v>13776</v>
      </c>
      <c r="AL113" s="920"/>
      <c r="AM113" s="920"/>
      <c r="AN113" s="920"/>
      <c r="AO113" s="921"/>
      <c r="AP113" s="923">
        <v>0.1</v>
      </c>
      <c r="AQ113" s="924"/>
      <c r="AR113" s="924"/>
      <c r="AS113" s="924"/>
      <c r="AT113" s="925"/>
      <c r="AU113" s="933"/>
      <c r="AV113" s="934"/>
      <c r="AW113" s="934"/>
      <c r="AX113" s="934"/>
      <c r="AY113" s="934"/>
      <c r="AZ113" s="816" t="s">
        <v>424</v>
      </c>
      <c r="BA113" s="753"/>
      <c r="BB113" s="753"/>
      <c r="BC113" s="753"/>
      <c r="BD113" s="753"/>
      <c r="BE113" s="753"/>
      <c r="BF113" s="753"/>
      <c r="BG113" s="753"/>
      <c r="BH113" s="753"/>
      <c r="BI113" s="753"/>
      <c r="BJ113" s="753"/>
      <c r="BK113" s="753"/>
      <c r="BL113" s="753"/>
      <c r="BM113" s="753"/>
      <c r="BN113" s="753"/>
      <c r="BO113" s="753"/>
      <c r="BP113" s="754"/>
      <c r="BQ113" s="817">
        <v>241909</v>
      </c>
      <c r="BR113" s="818"/>
      <c r="BS113" s="818"/>
      <c r="BT113" s="818"/>
      <c r="BU113" s="818"/>
      <c r="BV113" s="818">
        <v>391095</v>
      </c>
      <c r="BW113" s="818"/>
      <c r="BX113" s="818"/>
      <c r="BY113" s="818"/>
      <c r="BZ113" s="818"/>
      <c r="CA113" s="818">
        <v>367915</v>
      </c>
      <c r="CB113" s="818"/>
      <c r="CC113" s="818"/>
      <c r="CD113" s="818"/>
      <c r="CE113" s="818"/>
      <c r="CF113" s="876">
        <v>3.9</v>
      </c>
      <c r="CG113" s="877"/>
      <c r="CH113" s="877"/>
      <c r="CI113" s="877"/>
      <c r="CJ113" s="877"/>
      <c r="CK113" s="928"/>
      <c r="CL113" s="822"/>
      <c r="CM113" s="816" t="s">
        <v>425</v>
      </c>
      <c r="CN113" s="753"/>
      <c r="CO113" s="753"/>
      <c r="CP113" s="753"/>
      <c r="CQ113" s="753"/>
      <c r="CR113" s="753"/>
      <c r="CS113" s="753"/>
      <c r="CT113" s="753"/>
      <c r="CU113" s="753"/>
      <c r="CV113" s="753"/>
      <c r="CW113" s="753"/>
      <c r="CX113" s="753"/>
      <c r="CY113" s="753"/>
      <c r="CZ113" s="753"/>
      <c r="DA113" s="753"/>
      <c r="DB113" s="753"/>
      <c r="DC113" s="753"/>
      <c r="DD113" s="753"/>
      <c r="DE113" s="753"/>
      <c r="DF113" s="754"/>
      <c r="DG113" s="780" t="s">
        <v>121</v>
      </c>
      <c r="DH113" s="781"/>
      <c r="DI113" s="781"/>
      <c r="DJ113" s="781"/>
      <c r="DK113" s="782"/>
      <c r="DL113" s="783" t="s">
        <v>121</v>
      </c>
      <c r="DM113" s="781"/>
      <c r="DN113" s="781"/>
      <c r="DO113" s="781"/>
      <c r="DP113" s="782"/>
      <c r="DQ113" s="783" t="s">
        <v>121</v>
      </c>
      <c r="DR113" s="781"/>
      <c r="DS113" s="781"/>
      <c r="DT113" s="781"/>
      <c r="DU113" s="782"/>
      <c r="DV113" s="825" t="s">
        <v>121</v>
      </c>
      <c r="DW113" s="826"/>
      <c r="DX113" s="826"/>
      <c r="DY113" s="826"/>
      <c r="DZ113" s="827"/>
    </row>
    <row r="114" spans="1:130" s="230" customFormat="1" ht="26.25" customHeight="1" x14ac:dyDescent="0.15">
      <c r="A114" s="915"/>
      <c r="B114" s="916"/>
      <c r="C114" s="753" t="s">
        <v>426</v>
      </c>
      <c r="D114" s="753"/>
      <c r="E114" s="753"/>
      <c r="F114" s="753"/>
      <c r="G114" s="753"/>
      <c r="H114" s="753"/>
      <c r="I114" s="753"/>
      <c r="J114" s="753"/>
      <c r="K114" s="753"/>
      <c r="L114" s="753"/>
      <c r="M114" s="753"/>
      <c r="N114" s="753"/>
      <c r="O114" s="753"/>
      <c r="P114" s="753"/>
      <c r="Q114" s="753"/>
      <c r="R114" s="753"/>
      <c r="S114" s="753"/>
      <c r="T114" s="753"/>
      <c r="U114" s="753"/>
      <c r="V114" s="753"/>
      <c r="W114" s="753"/>
      <c r="X114" s="753"/>
      <c r="Y114" s="753"/>
      <c r="Z114" s="754"/>
      <c r="AA114" s="780">
        <v>46282</v>
      </c>
      <c r="AB114" s="781"/>
      <c r="AC114" s="781"/>
      <c r="AD114" s="781"/>
      <c r="AE114" s="782"/>
      <c r="AF114" s="783">
        <v>45333</v>
      </c>
      <c r="AG114" s="781"/>
      <c r="AH114" s="781"/>
      <c r="AI114" s="781"/>
      <c r="AJ114" s="782"/>
      <c r="AK114" s="783">
        <v>63369</v>
      </c>
      <c r="AL114" s="781"/>
      <c r="AM114" s="781"/>
      <c r="AN114" s="781"/>
      <c r="AO114" s="782"/>
      <c r="AP114" s="825">
        <v>0.7</v>
      </c>
      <c r="AQ114" s="826"/>
      <c r="AR114" s="826"/>
      <c r="AS114" s="826"/>
      <c r="AT114" s="827"/>
      <c r="AU114" s="933"/>
      <c r="AV114" s="934"/>
      <c r="AW114" s="934"/>
      <c r="AX114" s="934"/>
      <c r="AY114" s="934"/>
      <c r="AZ114" s="816" t="s">
        <v>427</v>
      </c>
      <c r="BA114" s="753"/>
      <c r="BB114" s="753"/>
      <c r="BC114" s="753"/>
      <c r="BD114" s="753"/>
      <c r="BE114" s="753"/>
      <c r="BF114" s="753"/>
      <c r="BG114" s="753"/>
      <c r="BH114" s="753"/>
      <c r="BI114" s="753"/>
      <c r="BJ114" s="753"/>
      <c r="BK114" s="753"/>
      <c r="BL114" s="753"/>
      <c r="BM114" s="753"/>
      <c r="BN114" s="753"/>
      <c r="BO114" s="753"/>
      <c r="BP114" s="754"/>
      <c r="BQ114" s="817">
        <v>294121</v>
      </c>
      <c r="BR114" s="818"/>
      <c r="BS114" s="818"/>
      <c r="BT114" s="818"/>
      <c r="BU114" s="818"/>
      <c r="BV114" s="818">
        <v>416529</v>
      </c>
      <c r="BW114" s="818"/>
      <c r="BX114" s="818"/>
      <c r="BY114" s="818"/>
      <c r="BZ114" s="818"/>
      <c r="CA114" s="818">
        <v>509086</v>
      </c>
      <c r="CB114" s="818"/>
      <c r="CC114" s="818"/>
      <c r="CD114" s="818"/>
      <c r="CE114" s="818"/>
      <c r="CF114" s="876">
        <v>5.4</v>
      </c>
      <c r="CG114" s="877"/>
      <c r="CH114" s="877"/>
      <c r="CI114" s="877"/>
      <c r="CJ114" s="877"/>
      <c r="CK114" s="928"/>
      <c r="CL114" s="822"/>
      <c r="CM114" s="816" t="s">
        <v>428</v>
      </c>
      <c r="CN114" s="753"/>
      <c r="CO114" s="753"/>
      <c r="CP114" s="753"/>
      <c r="CQ114" s="753"/>
      <c r="CR114" s="753"/>
      <c r="CS114" s="753"/>
      <c r="CT114" s="753"/>
      <c r="CU114" s="753"/>
      <c r="CV114" s="753"/>
      <c r="CW114" s="753"/>
      <c r="CX114" s="753"/>
      <c r="CY114" s="753"/>
      <c r="CZ114" s="753"/>
      <c r="DA114" s="753"/>
      <c r="DB114" s="753"/>
      <c r="DC114" s="753"/>
      <c r="DD114" s="753"/>
      <c r="DE114" s="753"/>
      <c r="DF114" s="754"/>
      <c r="DG114" s="780" t="s">
        <v>121</v>
      </c>
      <c r="DH114" s="781"/>
      <c r="DI114" s="781"/>
      <c r="DJ114" s="781"/>
      <c r="DK114" s="782"/>
      <c r="DL114" s="783" t="s">
        <v>121</v>
      </c>
      <c r="DM114" s="781"/>
      <c r="DN114" s="781"/>
      <c r="DO114" s="781"/>
      <c r="DP114" s="782"/>
      <c r="DQ114" s="783" t="s">
        <v>121</v>
      </c>
      <c r="DR114" s="781"/>
      <c r="DS114" s="781"/>
      <c r="DT114" s="781"/>
      <c r="DU114" s="782"/>
      <c r="DV114" s="825" t="s">
        <v>121</v>
      </c>
      <c r="DW114" s="826"/>
      <c r="DX114" s="826"/>
      <c r="DY114" s="826"/>
      <c r="DZ114" s="827"/>
    </row>
    <row r="115" spans="1:130" s="230" customFormat="1" ht="26.25" customHeight="1" x14ac:dyDescent="0.15">
      <c r="A115" s="915"/>
      <c r="B115" s="916"/>
      <c r="C115" s="753" t="s">
        <v>429</v>
      </c>
      <c r="D115" s="753"/>
      <c r="E115" s="753"/>
      <c r="F115" s="753"/>
      <c r="G115" s="753"/>
      <c r="H115" s="753"/>
      <c r="I115" s="753"/>
      <c r="J115" s="753"/>
      <c r="K115" s="753"/>
      <c r="L115" s="753"/>
      <c r="M115" s="753"/>
      <c r="N115" s="753"/>
      <c r="O115" s="753"/>
      <c r="P115" s="753"/>
      <c r="Q115" s="753"/>
      <c r="R115" s="753"/>
      <c r="S115" s="753"/>
      <c r="T115" s="753"/>
      <c r="U115" s="753"/>
      <c r="V115" s="753"/>
      <c r="W115" s="753"/>
      <c r="X115" s="753"/>
      <c r="Y115" s="753"/>
      <c r="Z115" s="754"/>
      <c r="AA115" s="919">
        <v>2384</v>
      </c>
      <c r="AB115" s="920"/>
      <c r="AC115" s="920"/>
      <c r="AD115" s="920"/>
      <c r="AE115" s="921"/>
      <c r="AF115" s="922">
        <v>10410</v>
      </c>
      <c r="AG115" s="920"/>
      <c r="AH115" s="920"/>
      <c r="AI115" s="920"/>
      <c r="AJ115" s="921"/>
      <c r="AK115" s="922">
        <v>4166</v>
      </c>
      <c r="AL115" s="920"/>
      <c r="AM115" s="920"/>
      <c r="AN115" s="920"/>
      <c r="AO115" s="921"/>
      <c r="AP115" s="923">
        <v>0</v>
      </c>
      <c r="AQ115" s="924"/>
      <c r="AR115" s="924"/>
      <c r="AS115" s="924"/>
      <c r="AT115" s="925"/>
      <c r="AU115" s="933"/>
      <c r="AV115" s="934"/>
      <c r="AW115" s="934"/>
      <c r="AX115" s="934"/>
      <c r="AY115" s="934"/>
      <c r="AZ115" s="816" t="s">
        <v>430</v>
      </c>
      <c r="BA115" s="753"/>
      <c r="BB115" s="753"/>
      <c r="BC115" s="753"/>
      <c r="BD115" s="753"/>
      <c r="BE115" s="753"/>
      <c r="BF115" s="753"/>
      <c r="BG115" s="753"/>
      <c r="BH115" s="753"/>
      <c r="BI115" s="753"/>
      <c r="BJ115" s="753"/>
      <c r="BK115" s="753"/>
      <c r="BL115" s="753"/>
      <c r="BM115" s="753"/>
      <c r="BN115" s="753"/>
      <c r="BO115" s="753"/>
      <c r="BP115" s="754"/>
      <c r="BQ115" s="817" t="s">
        <v>121</v>
      </c>
      <c r="BR115" s="818"/>
      <c r="BS115" s="818"/>
      <c r="BT115" s="818"/>
      <c r="BU115" s="818"/>
      <c r="BV115" s="818" t="s">
        <v>121</v>
      </c>
      <c r="BW115" s="818"/>
      <c r="BX115" s="818"/>
      <c r="BY115" s="818"/>
      <c r="BZ115" s="818"/>
      <c r="CA115" s="818" t="s">
        <v>121</v>
      </c>
      <c r="CB115" s="818"/>
      <c r="CC115" s="818"/>
      <c r="CD115" s="818"/>
      <c r="CE115" s="818"/>
      <c r="CF115" s="876" t="s">
        <v>121</v>
      </c>
      <c r="CG115" s="877"/>
      <c r="CH115" s="877"/>
      <c r="CI115" s="877"/>
      <c r="CJ115" s="877"/>
      <c r="CK115" s="928"/>
      <c r="CL115" s="822"/>
      <c r="CM115" s="816" t="s">
        <v>431</v>
      </c>
      <c r="CN115" s="753"/>
      <c r="CO115" s="753"/>
      <c r="CP115" s="753"/>
      <c r="CQ115" s="753"/>
      <c r="CR115" s="753"/>
      <c r="CS115" s="753"/>
      <c r="CT115" s="753"/>
      <c r="CU115" s="753"/>
      <c r="CV115" s="753"/>
      <c r="CW115" s="753"/>
      <c r="CX115" s="753"/>
      <c r="CY115" s="753"/>
      <c r="CZ115" s="753"/>
      <c r="DA115" s="753"/>
      <c r="DB115" s="753"/>
      <c r="DC115" s="753"/>
      <c r="DD115" s="753"/>
      <c r="DE115" s="753"/>
      <c r="DF115" s="754"/>
      <c r="DG115" s="780" t="s">
        <v>121</v>
      </c>
      <c r="DH115" s="781"/>
      <c r="DI115" s="781"/>
      <c r="DJ115" s="781"/>
      <c r="DK115" s="782"/>
      <c r="DL115" s="783" t="s">
        <v>121</v>
      </c>
      <c r="DM115" s="781"/>
      <c r="DN115" s="781"/>
      <c r="DO115" s="781"/>
      <c r="DP115" s="782"/>
      <c r="DQ115" s="783" t="s">
        <v>121</v>
      </c>
      <c r="DR115" s="781"/>
      <c r="DS115" s="781"/>
      <c r="DT115" s="781"/>
      <c r="DU115" s="782"/>
      <c r="DV115" s="825" t="s">
        <v>121</v>
      </c>
      <c r="DW115" s="826"/>
      <c r="DX115" s="826"/>
      <c r="DY115" s="826"/>
      <c r="DZ115" s="827"/>
    </row>
    <row r="116" spans="1:130" s="230" customFormat="1" ht="26.25" customHeight="1" x14ac:dyDescent="0.15">
      <c r="A116" s="917"/>
      <c r="B116" s="918"/>
      <c r="C116" s="840" t="s">
        <v>432</v>
      </c>
      <c r="D116" s="840"/>
      <c r="E116" s="840"/>
      <c r="F116" s="840"/>
      <c r="G116" s="840"/>
      <c r="H116" s="840"/>
      <c r="I116" s="840"/>
      <c r="J116" s="840"/>
      <c r="K116" s="840"/>
      <c r="L116" s="840"/>
      <c r="M116" s="840"/>
      <c r="N116" s="840"/>
      <c r="O116" s="840"/>
      <c r="P116" s="840"/>
      <c r="Q116" s="840"/>
      <c r="R116" s="840"/>
      <c r="S116" s="840"/>
      <c r="T116" s="840"/>
      <c r="U116" s="840"/>
      <c r="V116" s="840"/>
      <c r="W116" s="840"/>
      <c r="X116" s="840"/>
      <c r="Y116" s="840"/>
      <c r="Z116" s="841"/>
      <c r="AA116" s="780" t="s">
        <v>121</v>
      </c>
      <c r="AB116" s="781"/>
      <c r="AC116" s="781"/>
      <c r="AD116" s="781"/>
      <c r="AE116" s="782"/>
      <c r="AF116" s="783" t="s">
        <v>121</v>
      </c>
      <c r="AG116" s="781"/>
      <c r="AH116" s="781"/>
      <c r="AI116" s="781"/>
      <c r="AJ116" s="782"/>
      <c r="AK116" s="783" t="s">
        <v>121</v>
      </c>
      <c r="AL116" s="781"/>
      <c r="AM116" s="781"/>
      <c r="AN116" s="781"/>
      <c r="AO116" s="782"/>
      <c r="AP116" s="825" t="s">
        <v>121</v>
      </c>
      <c r="AQ116" s="826"/>
      <c r="AR116" s="826"/>
      <c r="AS116" s="826"/>
      <c r="AT116" s="827"/>
      <c r="AU116" s="933"/>
      <c r="AV116" s="934"/>
      <c r="AW116" s="934"/>
      <c r="AX116" s="934"/>
      <c r="AY116" s="934"/>
      <c r="AZ116" s="910" t="s">
        <v>433</v>
      </c>
      <c r="BA116" s="911"/>
      <c r="BB116" s="911"/>
      <c r="BC116" s="911"/>
      <c r="BD116" s="911"/>
      <c r="BE116" s="911"/>
      <c r="BF116" s="911"/>
      <c r="BG116" s="911"/>
      <c r="BH116" s="911"/>
      <c r="BI116" s="911"/>
      <c r="BJ116" s="911"/>
      <c r="BK116" s="911"/>
      <c r="BL116" s="911"/>
      <c r="BM116" s="911"/>
      <c r="BN116" s="911"/>
      <c r="BO116" s="911"/>
      <c r="BP116" s="912"/>
      <c r="BQ116" s="817" t="s">
        <v>121</v>
      </c>
      <c r="BR116" s="818"/>
      <c r="BS116" s="818"/>
      <c r="BT116" s="818"/>
      <c r="BU116" s="818"/>
      <c r="BV116" s="818" t="s">
        <v>121</v>
      </c>
      <c r="BW116" s="818"/>
      <c r="BX116" s="818"/>
      <c r="BY116" s="818"/>
      <c r="BZ116" s="818"/>
      <c r="CA116" s="818" t="s">
        <v>121</v>
      </c>
      <c r="CB116" s="818"/>
      <c r="CC116" s="818"/>
      <c r="CD116" s="818"/>
      <c r="CE116" s="818"/>
      <c r="CF116" s="876" t="s">
        <v>121</v>
      </c>
      <c r="CG116" s="877"/>
      <c r="CH116" s="877"/>
      <c r="CI116" s="877"/>
      <c r="CJ116" s="877"/>
      <c r="CK116" s="928"/>
      <c r="CL116" s="822"/>
      <c r="CM116" s="816" t="s">
        <v>434</v>
      </c>
      <c r="CN116" s="753"/>
      <c r="CO116" s="753"/>
      <c r="CP116" s="753"/>
      <c r="CQ116" s="753"/>
      <c r="CR116" s="753"/>
      <c r="CS116" s="753"/>
      <c r="CT116" s="753"/>
      <c r="CU116" s="753"/>
      <c r="CV116" s="753"/>
      <c r="CW116" s="753"/>
      <c r="CX116" s="753"/>
      <c r="CY116" s="753"/>
      <c r="CZ116" s="753"/>
      <c r="DA116" s="753"/>
      <c r="DB116" s="753"/>
      <c r="DC116" s="753"/>
      <c r="DD116" s="753"/>
      <c r="DE116" s="753"/>
      <c r="DF116" s="754"/>
      <c r="DG116" s="780" t="s">
        <v>121</v>
      </c>
      <c r="DH116" s="781"/>
      <c r="DI116" s="781"/>
      <c r="DJ116" s="781"/>
      <c r="DK116" s="782"/>
      <c r="DL116" s="783" t="s">
        <v>121</v>
      </c>
      <c r="DM116" s="781"/>
      <c r="DN116" s="781"/>
      <c r="DO116" s="781"/>
      <c r="DP116" s="782"/>
      <c r="DQ116" s="783" t="s">
        <v>121</v>
      </c>
      <c r="DR116" s="781"/>
      <c r="DS116" s="781"/>
      <c r="DT116" s="781"/>
      <c r="DU116" s="782"/>
      <c r="DV116" s="825" t="s">
        <v>121</v>
      </c>
      <c r="DW116" s="826"/>
      <c r="DX116" s="826"/>
      <c r="DY116" s="826"/>
      <c r="DZ116" s="827"/>
    </row>
    <row r="117" spans="1:130" s="230" customFormat="1" ht="26.25" customHeight="1" x14ac:dyDescent="0.15">
      <c r="A117" s="896" t="s">
        <v>176</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878" t="s">
        <v>435</v>
      </c>
      <c r="Z117" s="898"/>
      <c r="AA117" s="903">
        <v>606314</v>
      </c>
      <c r="AB117" s="904"/>
      <c r="AC117" s="904"/>
      <c r="AD117" s="904"/>
      <c r="AE117" s="905"/>
      <c r="AF117" s="906">
        <v>648822</v>
      </c>
      <c r="AG117" s="904"/>
      <c r="AH117" s="904"/>
      <c r="AI117" s="904"/>
      <c r="AJ117" s="905"/>
      <c r="AK117" s="906">
        <v>701501</v>
      </c>
      <c r="AL117" s="904"/>
      <c r="AM117" s="904"/>
      <c r="AN117" s="904"/>
      <c r="AO117" s="905"/>
      <c r="AP117" s="907"/>
      <c r="AQ117" s="908"/>
      <c r="AR117" s="908"/>
      <c r="AS117" s="908"/>
      <c r="AT117" s="909"/>
      <c r="AU117" s="933"/>
      <c r="AV117" s="934"/>
      <c r="AW117" s="934"/>
      <c r="AX117" s="934"/>
      <c r="AY117" s="934"/>
      <c r="AZ117" s="864" t="s">
        <v>436</v>
      </c>
      <c r="BA117" s="865"/>
      <c r="BB117" s="865"/>
      <c r="BC117" s="865"/>
      <c r="BD117" s="865"/>
      <c r="BE117" s="865"/>
      <c r="BF117" s="865"/>
      <c r="BG117" s="865"/>
      <c r="BH117" s="865"/>
      <c r="BI117" s="865"/>
      <c r="BJ117" s="865"/>
      <c r="BK117" s="865"/>
      <c r="BL117" s="865"/>
      <c r="BM117" s="865"/>
      <c r="BN117" s="865"/>
      <c r="BO117" s="865"/>
      <c r="BP117" s="866"/>
      <c r="BQ117" s="817" t="s">
        <v>121</v>
      </c>
      <c r="BR117" s="818"/>
      <c r="BS117" s="818"/>
      <c r="BT117" s="818"/>
      <c r="BU117" s="818"/>
      <c r="BV117" s="818" t="s">
        <v>121</v>
      </c>
      <c r="BW117" s="818"/>
      <c r="BX117" s="818"/>
      <c r="BY117" s="818"/>
      <c r="BZ117" s="818"/>
      <c r="CA117" s="818" t="s">
        <v>121</v>
      </c>
      <c r="CB117" s="818"/>
      <c r="CC117" s="818"/>
      <c r="CD117" s="818"/>
      <c r="CE117" s="818"/>
      <c r="CF117" s="876" t="s">
        <v>121</v>
      </c>
      <c r="CG117" s="877"/>
      <c r="CH117" s="877"/>
      <c r="CI117" s="877"/>
      <c r="CJ117" s="877"/>
      <c r="CK117" s="928"/>
      <c r="CL117" s="822"/>
      <c r="CM117" s="816" t="s">
        <v>437</v>
      </c>
      <c r="CN117" s="753"/>
      <c r="CO117" s="753"/>
      <c r="CP117" s="753"/>
      <c r="CQ117" s="753"/>
      <c r="CR117" s="753"/>
      <c r="CS117" s="753"/>
      <c r="CT117" s="753"/>
      <c r="CU117" s="753"/>
      <c r="CV117" s="753"/>
      <c r="CW117" s="753"/>
      <c r="CX117" s="753"/>
      <c r="CY117" s="753"/>
      <c r="CZ117" s="753"/>
      <c r="DA117" s="753"/>
      <c r="DB117" s="753"/>
      <c r="DC117" s="753"/>
      <c r="DD117" s="753"/>
      <c r="DE117" s="753"/>
      <c r="DF117" s="754"/>
      <c r="DG117" s="780" t="s">
        <v>121</v>
      </c>
      <c r="DH117" s="781"/>
      <c r="DI117" s="781"/>
      <c r="DJ117" s="781"/>
      <c r="DK117" s="782"/>
      <c r="DL117" s="783" t="s">
        <v>121</v>
      </c>
      <c r="DM117" s="781"/>
      <c r="DN117" s="781"/>
      <c r="DO117" s="781"/>
      <c r="DP117" s="782"/>
      <c r="DQ117" s="783" t="s">
        <v>121</v>
      </c>
      <c r="DR117" s="781"/>
      <c r="DS117" s="781"/>
      <c r="DT117" s="781"/>
      <c r="DU117" s="782"/>
      <c r="DV117" s="825" t="s">
        <v>121</v>
      </c>
      <c r="DW117" s="826"/>
      <c r="DX117" s="826"/>
      <c r="DY117" s="826"/>
      <c r="DZ117" s="827"/>
    </row>
    <row r="118" spans="1:130" s="230" customFormat="1" ht="26.25" customHeight="1" x14ac:dyDescent="0.15">
      <c r="A118" s="896" t="s">
        <v>411</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9" t="s">
        <v>408</v>
      </c>
      <c r="AB118" s="897"/>
      <c r="AC118" s="897"/>
      <c r="AD118" s="897"/>
      <c r="AE118" s="898"/>
      <c r="AF118" s="899" t="s">
        <v>409</v>
      </c>
      <c r="AG118" s="897"/>
      <c r="AH118" s="897"/>
      <c r="AI118" s="897"/>
      <c r="AJ118" s="898"/>
      <c r="AK118" s="899" t="s">
        <v>293</v>
      </c>
      <c r="AL118" s="897"/>
      <c r="AM118" s="897"/>
      <c r="AN118" s="897"/>
      <c r="AO118" s="898"/>
      <c r="AP118" s="900" t="s">
        <v>410</v>
      </c>
      <c r="AQ118" s="901"/>
      <c r="AR118" s="901"/>
      <c r="AS118" s="901"/>
      <c r="AT118" s="902"/>
      <c r="AU118" s="933"/>
      <c r="AV118" s="934"/>
      <c r="AW118" s="934"/>
      <c r="AX118" s="934"/>
      <c r="AY118" s="934"/>
      <c r="AZ118" s="839" t="s">
        <v>438</v>
      </c>
      <c r="BA118" s="840"/>
      <c r="BB118" s="840"/>
      <c r="BC118" s="840"/>
      <c r="BD118" s="840"/>
      <c r="BE118" s="840"/>
      <c r="BF118" s="840"/>
      <c r="BG118" s="840"/>
      <c r="BH118" s="840"/>
      <c r="BI118" s="840"/>
      <c r="BJ118" s="840"/>
      <c r="BK118" s="840"/>
      <c r="BL118" s="840"/>
      <c r="BM118" s="840"/>
      <c r="BN118" s="840"/>
      <c r="BO118" s="840"/>
      <c r="BP118" s="841"/>
      <c r="BQ118" s="880" t="s">
        <v>121</v>
      </c>
      <c r="BR118" s="846"/>
      <c r="BS118" s="846"/>
      <c r="BT118" s="846"/>
      <c r="BU118" s="846"/>
      <c r="BV118" s="846" t="s">
        <v>121</v>
      </c>
      <c r="BW118" s="846"/>
      <c r="BX118" s="846"/>
      <c r="BY118" s="846"/>
      <c r="BZ118" s="846"/>
      <c r="CA118" s="846" t="s">
        <v>121</v>
      </c>
      <c r="CB118" s="846"/>
      <c r="CC118" s="846"/>
      <c r="CD118" s="846"/>
      <c r="CE118" s="846"/>
      <c r="CF118" s="876" t="s">
        <v>121</v>
      </c>
      <c r="CG118" s="877"/>
      <c r="CH118" s="877"/>
      <c r="CI118" s="877"/>
      <c r="CJ118" s="877"/>
      <c r="CK118" s="928"/>
      <c r="CL118" s="822"/>
      <c r="CM118" s="816" t="s">
        <v>439</v>
      </c>
      <c r="CN118" s="753"/>
      <c r="CO118" s="753"/>
      <c r="CP118" s="753"/>
      <c r="CQ118" s="753"/>
      <c r="CR118" s="753"/>
      <c r="CS118" s="753"/>
      <c r="CT118" s="753"/>
      <c r="CU118" s="753"/>
      <c r="CV118" s="753"/>
      <c r="CW118" s="753"/>
      <c r="CX118" s="753"/>
      <c r="CY118" s="753"/>
      <c r="CZ118" s="753"/>
      <c r="DA118" s="753"/>
      <c r="DB118" s="753"/>
      <c r="DC118" s="753"/>
      <c r="DD118" s="753"/>
      <c r="DE118" s="753"/>
      <c r="DF118" s="754"/>
      <c r="DG118" s="780" t="s">
        <v>121</v>
      </c>
      <c r="DH118" s="781"/>
      <c r="DI118" s="781"/>
      <c r="DJ118" s="781"/>
      <c r="DK118" s="782"/>
      <c r="DL118" s="783" t="s">
        <v>121</v>
      </c>
      <c r="DM118" s="781"/>
      <c r="DN118" s="781"/>
      <c r="DO118" s="781"/>
      <c r="DP118" s="782"/>
      <c r="DQ118" s="783" t="s">
        <v>121</v>
      </c>
      <c r="DR118" s="781"/>
      <c r="DS118" s="781"/>
      <c r="DT118" s="781"/>
      <c r="DU118" s="782"/>
      <c r="DV118" s="825" t="s">
        <v>121</v>
      </c>
      <c r="DW118" s="826"/>
      <c r="DX118" s="826"/>
      <c r="DY118" s="826"/>
      <c r="DZ118" s="827"/>
    </row>
    <row r="119" spans="1:130" s="230" customFormat="1" ht="26.25" customHeight="1" x14ac:dyDescent="0.15">
      <c r="A119" s="819" t="s">
        <v>414</v>
      </c>
      <c r="B119" s="820"/>
      <c r="C119" s="861" t="s">
        <v>415</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89" t="s">
        <v>121</v>
      </c>
      <c r="AB119" s="890"/>
      <c r="AC119" s="890"/>
      <c r="AD119" s="890"/>
      <c r="AE119" s="891"/>
      <c r="AF119" s="892" t="s">
        <v>121</v>
      </c>
      <c r="AG119" s="890"/>
      <c r="AH119" s="890"/>
      <c r="AI119" s="890"/>
      <c r="AJ119" s="891"/>
      <c r="AK119" s="892" t="s">
        <v>121</v>
      </c>
      <c r="AL119" s="890"/>
      <c r="AM119" s="890"/>
      <c r="AN119" s="890"/>
      <c r="AO119" s="891"/>
      <c r="AP119" s="893" t="s">
        <v>121</v>
      </c>
      <c r="AQ119" s="894"/>
      <c r="AR119" s="894"/>
      <c r="AS119" s="894"/>
      <c r="AT119" s="895"/>
      <c r="AU119" s="935"/>
      <c r="AV119" s="936"/>
      <c r="AW119" s="936"/>
      <c r="AX119" s="936"/>
      <c r="AY119" s="936"/>
      <c r="AZ119" s="251" t="s">
        <v>176</v>
      </c>
      <c r="BA119" s="251"/>
      <c r="BB119" s="251"/>
      <c r="BC119" s="251"/>
      <c r="BD119" s="251"/>
      <c r="BE119" s="251"/>
      <c r="BF119" s="251"/>
      <c r="BG119" s="251"/>
      <c r="BH119" s="251"/>
      <c r="BI119" s="251"/>
      <c r="BJ119" s="251"/>
      <c r="BK119" s="251"/>
      <c r="BL119" s="251"/>
      <c r="BM119" s="251"/>
      <c r="BN119" s="251"/>
      <c r="BO119" s="878" t="s">
        <v>440</v>
      </c>
      <c r="BP119" s="879"/>
      <c r="BQ119" s="880">
        <v>7040950</v>
      </c>
      <c r="BR119" s="846"/>
      <c r="BS119" s="846"/>
      <c r="BT119" s="846"/>
      <c r="BU119" s="846"/>
      <c r="BV119" s="846">
        <v>7256769</v>
      </c>
      <c r="BW119" s="846"/>
      <c r="BX119" s="846"/>
      <c r="BY119" s="846"/>
      <c r="BZ119" s="846"/>
      <c r="CA119" s="846">
        <v>7608058</v>
      </c>
      <c r="CB119" s="846"/>
      <c r="CC119" s="846"/>
      <c r="CD119" s="846"/>
      <c r="CE119" s="846"/>
      <c r="CF119" s="749"/>
      <c r="CG119" s="750"/>
      <c r="CH119" s="750"/>
      <c r="CI119" s="750"/>
      <c r="CJ119" s="835"/>
      <c r="CK119" s="929"/>
      <c r="CL119" s="824"/>
      <c r="CM119" s="839" t="s">
        <v>441</v>
      </c>
      <c r="CN119" s="840"/>
      <c r="CO119" s="840"/>
      <c r="CP119" s="840"/>
      <c r="CQ119" s="840"/>
      <c r="CR119" s="840"/>
      <c r="CS119" s="840"/>
      <c r="CT119" s="840"/>
      <c r="CU119" s="840"/>
      <c r="CV119" s="840"/>
      <c r="CW119" s="840"/>
      <c r="CX119" s="840"/>
      <c r="CY119" s="840"/>
      <c r="CZ119" s="840"/>
      <c r="DA119" s="840"/>
      <c r="DB119" s="840"/>
      <c r="DC119" s="840"/>
      <c r="DD119" s="840"/>
      <c r="DE119" s="840"/>
      <c r="DF119" s="841"/>
      <c r="DG119" s="764" t="s">
        <v>121</v>
      </c>
      <c r="DH119" s="765"/>
      <c r="DI119" s="765"/>
      <c r="DJ119" s="765"/>
      <c r="DK119" s="766"/>
      <c r="DL119" s="767" t="s">
        <v>121</v>
      </c>
      <c r="DM119" s="765"/>
      <c r="DN119" s="765"/>
      <c r="DO119" s="765"/>
      <c r="DP119" s="766"/>
      <c r="DQ119" s="767" t="s">
        <v>121</v>
      </c>
      <c r="DR119" s="765"/>
      <c r="DS119" s="765"/>
      <c r="DT119" s="765"/>
      <c r="DU119" s="766"/>
      <c r="DV119" s="849" t="s">
        <v>121</v>
      </c>
      <c r="DW119" s="850"/>
      <c r="DX119" s="850"/>
      <c r="DY119" s="850"/>
      <c r="DZ119" s="851"/>
    </row>
    <row r="120" spans="1:130" s="230" customFormat="1" ht="26.25" customHeight="1" x14ac:dyDescent="0.15">
      <c r="A120" s="821"/>
      <c r="B120" s="822"/>
      <c r="C120" s="816" t="s">
        <v>418</v>
      </c>
      <c r="D120" s="753"/>
      <c r="E120" s="753"/>
      <c r="F120" s="753"/>
      <c r="G120" s="753"/>
      <c r="H120" s="753"/>
      <c r="I120" s="753"/>
      <c r="J120" s="753"/>
      <c r="K120" s="753"/>
      <c r="L120" s="753"/>
      <c r="M120" s="753"/>
      <c r="N120" s="753"/>
      <c r="O120" s="753"/>
      <c r="P120" s="753"/>
      <c r="Q120" s="753"/>
      <c r="R120" s="753"/>
      <c r="S120" s="753"/>
      <c r="T120" s="753"/>
      <c r="U120" s="753"/>
      <c r="V120" s="753"/>
      <c r="W120" s="753"/>
      <c r="X120" s="753"/>
      <c r="Y120" s="753"/>
      <c r="Z120" s="754"/>
      <c r="AA120" s="780" t="s">
        <v>121</v>
      </c>
      <c r="AB120" s="781"/>
      <c r="AC120" s="781"/>
      <c r="AD120" s="781"/>
      <c r="AE120" s="782"/>
      <c r="AF120" s="783" t="s">
        <v>121</v>
      </c>
      <c r="AG120" s="781"/>
      <c r="AH120" s="781"/>
      <c r="AI120" s="781"/>
      <c r="AJ120" s="782"/>
      <c r="AK120" s="783" t="s">
        <v>121</v>
      </c>
      <c r="AL120" s="781"/>
      <c r="AM120" s="781"/>
      <c r="AN120" s="781"/>
      <c r="AO120" s="782"/>
      <c r="AP120" s="825" t="s">
        <v>121</v>
      </c>
      <c r="AQ120" s="826"/>
      <c r="AR120" s="826"/>
      <c r="AS120" s="826"/>
      <c r="AT120" s="827"/>
      <c r="AU120" s="881" t="s">
        <v>442</v>
      </c>
      <c r="AV120" s="882"/>
      <c r="AW120" s="882"/>
      <c r="AX120" s="882"/>
      <c r="AY120" s="883"/>
      <c r="AZ120" s="861" t="s">
        <v>443</v>
      </c>
      <c r="BA120" s="809"/>
      <c r="BB120" s="809"/>
      <c r="BC120" s="809"/>
      <c r="BD120" s="809"/>
      <c r="BE120" s="809"/>
      <c r="BF120" s="809"/>
      <c r="BG120" s="809"/>
      <c r="BH120" s="809"/>
      <c r="BI120" s="809"/>
      <c r="BJ120" s="809"/>
      <c r="BK120" s="809"/>
      <c r="BL120" s="809"/>
      <c r="BM120" s="809"/>
      <c r="BN120" s="809"/>
      <c r="BO120" s="809"/>
      <c r="BP120" s="810"/>
      <c r="BQ120" s="862">
        <v>9868606</v>
      </c>
      <c r="BR120" s="843"/>
      <c r="BS120" s="843"/>
      <c r="BT120" s="843"/>
      <c r="BU120" s="843"/>
      <c r="BV120" s="843">
        <v>9912966</v>
      </c>
      <c r="BW120" s="843"/>
      <c r="BX120" s="843"/>
      <c r="BY120" s="843"/>
      <c r="BZ120" s="843"/>
      <c r="CA120" s="843">
        <v>11060567</v>
      </c>
      <c r="CB120" s="843"/>
      <c r="CC120" s="843"/>
      <c r="CD120" s="843"/>
      <c r="CE120" s="843"/>
      <c r="CF120" s="867">
        <v>117.2</v>
      </c>
      <c r="CG120" s="868"/>
      <c r="CH120" s="868"/>
      <c r="CI120" s="868"/>
      <c r="CJ120" s="868"/>
      <c r="CK120" s="869" t="s">
        <v>444</v>
      </c>
      <c r="CL120" s="853"/>
      <c r="CM120" s="853"/>
      <c r="CN120" s="853"/>
      <c r="CO120" s="854"/>
      <c r="CP120" s="873" t="s">
        <v>391</v>
      </c>
      <c r="CQ120" s="874"/>
      <c r="CR120" s="874"/>
      <c r="CS120" s="874"/>
      <c r="CT120" s="874"/>
      <c r="CU120" s="874"/>
      <c r="CV120" s="874"/>
      <c r="CW120" s="874"/>
      <c r="CX120" s="874"/>
      <c r="CY120" s="874"/>
      <c r="CZ120" s="874"/>
      <c r="DA120" s="874"/>
      <c r="DB120" s="874"/>
      <c r="DC120" s="874"/>
      <c r="DD120" s="874"/>
      <c r="DE120" s="874"/>
      <c r="DF120" s="875"/>
      <c r="DG120" s="862">
        <v>295521</v>
      </c>
      <c r="DH120" s="843"/>
      <c r="DI120" s="843"/>
      <c r="DJ120" s="843"/>
      <c r="DK120" s="843"/>
      <c r="DL120" s="843">
        <v>238530</v>
      </c>
      <c r="DM120" s="843"/>
      <c r="DN120" s="843"/>
      <c r="DO120" s="843"/>
      <c r="DP120" s="843"/>
      <c r="DQ120" s="843">
        <v>184520</v>
      </c>
      <c r="DR120" s="843"/>
      <c r="DS120" s="843"/>
      <c r="DT120" s="843"/>
      <c r="DU120" s="843"/>
      <c r="DV120" s="844">
        <v>2</v>
      </c>
      <c r="DW120" s="844"/>
      <c r="DX120" s="844"/>
      <c r="DY120" s="844"/>
      <c r="DZ120" s="845"/>
    </row>
    <row r="121" spans="1:130" s="230" customFormat="1" ht="26.25" customHeight="1" x14ac:dyDescent="0.15">
      <c r="A121" s="821"/>
      <c r="B121" s="822"/>
      <c r="C121" s="864" t="s">
        <v>445</v>
      </c>
      <c r="D121" s="865"/>
      <c r="E121" s="865"/>
      <c r="F121" s="865"/>
      <c r="G121" s="865"/>
      <c r="H121" s="865"/>
      <c r="I121" s="865"/>
      <c r="J121" s="865"/>
      <c r="K121" s="865"/>
      <c r="L121" s="865"/>
      <c r="M121" s="865"/>
      <c r="N121" s="865"/>
      <c r="O121" s="865"/>
      <c r="P121" s="865"/>
      <c r="Q121" s="865"/>
      <c r="R121" s="865"/>
      <c r="S121" s="865"/>
      <c r="T121" s="865"/>
      <c r="U121" s="865"/>
      <c r="V121" s="865"/>
      <c r="W121" s="865"/>
      <c r="X121" s="865"/>
      <c r="Y121" s="865"/>
      <c r="Z121" s="866"/>
      <c r="AA121" s="780" t="s">
        <v>121</v>
      </c>
      <c r="AB121" s="781"/>
      <c r="AC121" s="781"/>
      <c r="AD121" s="781"/>
      <c r="AE121" s="782"/>
      <c r="AF121" s="783" t="s">
        <v>121</v>
      </c>
      <c r="AG121" s="781"/>
      <c r="AH121" s="781"/>
      <c r="AI121" s="781"/>
      <c r="AJ121" s="782"/>
      <c r="AK121" s="783" t="s">
        <v>121</v>
      </c>
      <c r="AL121" s="781"/>
      <c r="AM121" s="781"/>
      <c r="AN121" s="781"/>
      <c r="AO121" s="782"/>
      <c r="AP121" s="825" t="s">
        <v>121</v>
      </c>
      <c r="AQ121" s="826"/>
      <c r="AR121" s="826"/>
      <c r="AS121" s="826"/>
      <c r="AT121" s="827"/>
      <c r="AU121" s="884"/>
      <c r="AV121" s="885"/>
      <c r="AW121" s="885"/>
      <c r="AX121" s="885"/>
      <c r="AY121" s="886"/>
      <c r="AZ121" s="816" t="s">
        <v>446</v>
      </c>
      <c r="BA121" s="753"/>
      <c r="BB121" s="753"/>
      <c r="BC121" s="753"/>
      <c r="BD121" s="753"/>
      <c r="BE121" s="753"/>
      <c r="BF121" s="753"/>
      <c r="BG121" s="753"/>
      <c r="BH121" s="753"/>
      <c r="BI121" s="753"/>
      <c r="BJ121" s="753"/>
      <c r="BK121" s="753"/>
      <c r="BL121" s="753"/>
      <c r="BM121" s="753"/>
      <c r="BN121" s="753"/>
      <c r="BO121" s="753"/>
      <c r="BP121" s="754"/>
      <c r="BQ121" s="817">
        <v>98634</v>
      </c>
      <c r="BR121" s="818"/>
      <c r="BS121" s="818"/>
      <c r="BT121" s="818"/>
      <c r="BU121" s="818"/>
      <c r="BV121" s="818">
        <v>83868</v>
      </c>
      <c r="BW121" s="818"/>
      <c r="BX121" s="818"/>
      <c r="BY121" s="818"/>
      <c r="BZ121" s="818"/>
      <c r="CA121" s="818">
        <v>67925</v>
      </c>
      <c r="CB121" s="818"/>
      <c r="CC121" s="818"/>
      <c r="CD121" s="818"/>
      <c r="CE121" s="818"/>
      <c r="CF121" s="876">
        <v>0.7</v>
      </c>
      <c r="CG121" s="877"/>
      <c r="CH121" s="877"/>
      <c r="CI121" s="877"/>
      <c r="CJ121" s="877"/>
      <c r="CK121" s="870"/>
      <c r="CL121" s="856"/>
      <c r="CM121" s="856"/>
      <c r="CN121" s="856"/>
      <c r="CO121" s="857"/>
      <c r="CP121" s="836" t="s">
        <v>389</v>
      </c>
      <c r="CQ121" s="837"/>
      <c r="CR121" s="837"/>
      <c r="CS121" s="837"/>
      <c r="CT121" s="837"/>
      <c r="CU121" s="837"/>
      <c r="CV121" s="837"/>
      <c r="CW121" s="837"/>
      <c r="CX121" s="837"/>
      <c r="CY121" s="837"/>
      <c r="CZ121" s="837"/>
      <c r="DA121" s="837"/>
      <c r="DB121" s="837"/>
      <c r="DC121" s="837"/>
      <c r="DD121" s="837"/>
      <c r="DE121" s="837"/>
      <c r="DF121" s="838"/>
      <c r="DG121" s="817" t="s">
        <v>121</v>
      </c>
      <c r="DH121" s="818"/>
      <c r="DI121" s="818"/>
      <c r="DJ121" s="818"/>
      <c r="DK121" s="818"/>
      <c r="DL121" s="818" t="s">
        <v>121</v>
      </c>
      <c r="DM121" s="818"/>
      <c r="DN121" s="818"/>
      <c r="DO121" s="818"/>
      <c r="DP121" s="818"/>
      <c r="DQ121" s="818" t="s">
        <v>121</v>
      </c>
      <c r="DR121" s="818"/>
      <c r="DS121" s="818"/>
      <c r="DT121" s="818"/>
      <c r="DU121" s="818"/>
      <c r="DV121" s="795" t="s">
        <v>121</v>
      </c>
      <c r="DW121" s="795"/>
      <c r="DX121" s="795"/>
      <c r="DY121" s="795"/>
      <c r="DZ121" s="796"/>
    </row>
    <row r="122" spans="1:130" s="230" customFormat="1" ht="26.25" customHeight="1" x14ac:dyDescent="0.15">
      <c r="A122" s="821"/>
      <c r="B122" s="822"/>
      <c r="C122" s="816" t="s">
        <v>428</v>
      </c>
      <c r="D122" s="753"/>
      <c r="E122" s="753"/>
      <c r="F122" s="753"/>
      <c r="G122" s="753"/>
      <c r="H122" s="753"/>
      <c r="I122" s="753"/>
      <c r="J122" s="753"/>
      <c r="K122" s="753"/>
      <c r="L122" s="753"/>
      <c r="M122" s="753"/>
      <c r="N122" s="753"/>
      <c r="O122" s="753"/>
      <c r="P122" s="753"/>
      <c r="Q122" s="753"/>
      <c r="R122" s="753"/>
      <c r="S122" s="753"/>
      <c r="T122" s="753"/>
      <c r="U122" s="753"/>
      <c r="V122" s="753"/>
      <c r="W122" s="753"/>
      <c r="X122" s="753"/>
      <c r="Y122" s="753"/>
      <c r="Z122" s="754"/>
      <c r="AA122" s="780" t="s">
        <v>121</v>
      </c>
      <c r="AB122" s="781"/>
      <c r="AC122" s="781"/>
      <c r="AD122" s="781"/>
      <c r="AE122" s="782"/>
      <c r="AF122" s="783" t="s">
        <v>121</v>
      </c>
      <c r="AG122" s="781"/>
      <c r="AH122" s="781"/>
      <c r="AI122" s="781"/>
      <c r="AJ122" s="782"/>
      <c r="AK122" s="783" t="s">
        <v>121</v>
      </c>
      <c r="AL122" s="781"/>
      <c r="AM122" s="781"/>
      <c r="AN122" s="781"/>
      <c r="AO122" s="782"/>
      <c r="AP122" s="825" t="s">
        <v>121</v>
      </c>
      <c r="AQ122" s="826"/>
      <c r="AR122" s="826"/>
      <c r="AS122" s="826"/>
      <c r="AT122" s="827"/>
      <c r="AU122" s="884"/>
      <c r="AV122" s="885"/>
      <c r="AW122" s="885"/>
      <c r="AX122" s="885"/>
      <c r="AY122" s="886"/>
      <c r="AZ122" s="839" t="s">
        <v>447</v>
      </c>
      <c r="BA122" s="840"/>
      <c r="BB122" s="840"/>
      <c r="BC122" s="840"/>
      <c r="BD122" s="840"/>
      <c r="BE122" s="840"/>
      <c r="BF122" s="840"/>
      <c r="BG122" s="840"/>
      <c r="BH122" s="840"/>
      <c r="BI122" s="840"/>
      <c r="BJ122" s="840"/>
      <c r="BK122" s="840"/>
      <c r="BL122" s="840"/>
      <c r="BM122" s="840"/>
      <c r="BN122" s="840"/>
      <c r="BO122" s="840"/>
      <c r="BP122" s="841"/>
      <c r="BQ122" s="880">
        <v>9810037</v>
      </c>
      <c r="BR122" s="846"/>
      <c r="BS122" s="846"/>
      <c r="BT122" s="846"/>
      <c r="BU122" s="846"/>
      <c r="BV122" s="846">
        <v>9522484</v>
      </c>
      <c r="BW122" s="846"/>
      <c r="BX122" s="846"/>
      <c r="BY122" s="846"/>
      <c r="BZ122" s="846"/>
      <c r="CA122" s="846">
        <v>9166125</v>
      </c>
      <c r="CB122" s="846"/>
      <c r="CC122" s="846"/>
      <c r="CD122" s="846"/>
      <c r="CE122" s="846"/>
      <c r="CF122" s="847">
        <v>97.1</v>
      </c>
      <c r="CG122" s="848"/>
      <c r="CH122" s="848"/>
      <c r="CI122" s="848"/>
      <c r="CJ122" s="848"/>
      <c r="CK122" s="870"/>
      <c r="CL122" s="856"/>
      <c r="CM122" s="856"/>
      <c r="CN122" s="856"/>
      <c r="CO122" s="857"/>
      <c r="CP122" s="836" t="s">
        <v>390</v>
      </c>
      <c r="CQ122" s="837"/>
      <c r="CR122" s="837"/>
      <c r="CS122" s="837"/>
      <c r="CT122" s="837"/>
      <c r="CU122" s="837"/>
      <c r="CV122" s="837"/>
      <c r="CW122" s="837"/>
      <c r="CX122" s="837"/>
      <c r="CY122" s="837"/>
      <c r="CZ122" s="837"/>
      <c r="DA122" s="837"/>
      <c r="DB122" s="837"/>
      <c r="DC122" s="837"/>
      <c r="DD122" s="837"/>
      <c r="DE122" s="837"/>
      <c r="DF122" s="838"/>
      <c r="DG122" s="817" t="s">
        <v>121</v>
      </c>
      <c r="DH122" s="818"/>
      <c r="DI122" s="818"/>
      <c r="DJ122" s="818"/>
      <c r="DK122" s="818"/>
      <c r="DL122" s="818" t="s">
        <v>121</v>
      </c>
      <c r="DM122" s="818"/>
      <c r="DN122" s="818"/>
      <c r="DO122" s="818"/>
      <c r="DP122" s="818"/>
      <c r="DQ122" s="818" t="s">
        <v>121</v>
      </c>
      <c r="DR122" s="818"/>
      <c r="DS122" s="818"/>
      <c r="DT122" s="818"/>
      <c r="DU122" s="818"/>
      <c r="DV122" s="795" t="s">
        <v>121</v>
      </c>
      <c r="DW122" s="795"/>
      <c r="DX122" s="795"/>
      <c r="DY122" s="795"/>
      <c r="DZ122" s="796"/>
    </row>
    <row r="123" spans="1:130" s="230" customFormat="1" ht="26.25" customHeight="1" x14ac:dyDescent="0.15">
      <c r="A123" s="821"/>
      <c r="B123" s="822"/>
      <c r="C123" s="816" t="s">
        <v>434</v>
      </c>
      <c r="D123" s="753"/>
      <c r="E123" s="753"/>
      <c r="F123" s="753"/>
      <c r="G123" s="753"/>
      <c r="H123" s="753"/>
      <c r="I123" s="753"/>
      <c r="J123" s="753"/>
      <c r="K123" s="753"/>
      <c r="L123" s="753"/>
      <c r="M123" s="753"/>
      <c r="N123" s="753"/>
      <c r="O123" s="753"/>
      <c r="P123" s="753"/>
      <c r="Q123" s="753"/>
      <c r="R123" s="753"/>
      <c r="S123" s="753"/>
      <c r="T123" s="753"/>
      <c r="U123" s="753"/>
      <c r="V123" s="753"/>
      <c r="W123" s="753"/>
      <c r="X123" s="753"/>
      <c r="Y123" s="753"/>
      <c r="Z123" s="754"/>
      <c r="AA123" s="780" t="s">
        <v>121</v>
      </c>
      <c r="AB123" s="781"/>
      <c r="AC123" s="781"/>
      <c r="AD123" s="781"/>
      <c r="AE123" s="782"/>
      <c r="AF123" s="783" t="s">
        <v>121</v>
      </c>
      <c r="AG123" s="781"/>
      <c r="AH123" s="781"/>
      <c r="AI123" s="781"/>
      <c r="AJ123" s="782"/>
      <c r="AK123" s="783" t="s">
        <v>121</v>
      </c>
      <c r="AL123" s="781"/>
      <c r="AM123" s="781"/>
      <c r="AN123" s="781"/>
      <c r="AO123" s="782"/>
      <c r="AP123" s="825" t="s">
        <v>121</v>
      </c>
      <c r="AQ123" s="826"/>
      <c r="AR123" s="826"/>
      <c r="AS123" s="826"/>
      <c r="AT123" s="827"/>
      <c r="AU123" s="887"/>
      <c r="AV123" s="888"/>
      <c r="AW123" s="888"/>
      <c r="AX123" s="888"/>
      <c r="AY123" s="888"/>
      <c r="AZ123" s="251" t="s">
        <v>176</v>
      </c>
      <c r="BA123" s="251"/>
      <c r="BB123" s="251"/>
      <c r="BC123" s="251"/>
      <c r="BD123" s="251"/>
      <c r="BE123" s="251"/>
      <c r="BF123" s="251"/>
      <c r="BG123" s="251"/>
      <c r="BH123" s="251"/>
      <c r="BI123" s="251"/>
      <c r="BJ123" s="251"/>
      <c r="BK123" s="251"/>
      <c r="BL123" s="251"/>
      <c r="BM123" s="251"/>
      <c r="BN123" s="251"/>
      <c r="BO123" s="878" t="s">
        <v>448</v>
      </c>
      <c r="BP123" s="879"/>
      <c r="BQ123" s="833">
        <v>19777277</v>
      </c>
      <c r="BR123" s="834"/>
      <c r="BS123" s="834"/>
      <c r="BT123" s="834"/>
      <c r="BU123" s="834"/>
      <c r="BV123" s="834">
        <v>19519318</v>
      </c>
      <c r="BW123" s="834"/>
      <c r="BX123" s="834"/>
      <c r="BY123" s="834"/>
      <c r="BZ123" s="834"/>
      <c r="CA123" s="834">
        <v>20294617</v>
      </c>
      <c r="CB123" s="834"/>
      <c r="CC123" s="834"/>
      <c r="CD123" s="834"/>
      <c r="CE123" s="834"/>
      <c r="CF123" s="749"/>
      <c r="CG123" s="750"/>
      <c r="CH123" s="750"/>
      <c r="CI123" s="750"/>
      <c r="CJ123" s="835"/>
      <c r="CK123" s="870"/>
      <c r="CL123" s="856"/>
      <c r="CM123" s="856"/>
      <c r="CN123" s="856"/>
      <c r="CO123" s="857"/>
      <c r="CP123" s="836" t="s">
        <v>388</v>
      </c>
      <c r="CQ123" s="837"/>
      <c r="CR123" s="837"/>
      <c r="CS123" s="837"/>
      <c r="CT123" s="837"/>
      <c r="CU123" s="837"/>
      <c r="CV123" s="837"/>
      <c r="CW123" s="837"/>
      <c r="CX123" s="837"/>
      <c r="CY123" s="837"/>
      <c r="CZ123" s="837"/>
      <c r="DA123" s="837"/>
      <c r="DB123" s="837"/>
      <c r="DC123" s="837"/>
      <c r="DD123" s="837"/>
      <c r="DE123" s="837"/>
      <c r="DF123" s="838"/>
      <c r="DG123" s="780" t="s">
        <v>121</v>
      </c>
      <c r="DH123" s="781"/>
      <c r="DI123" s="781"/>
      <c r="DJ123" s="781"/>
      <c r="DK123" s="782"/>
      <c r="DL123" s="783" t="s">
        <v>121</v>
      </c>
      <c r="DM123" s="781"/>
      <c r="DN123" s="781"/>
      <c r="DO123" s="781"/>
      <c r="DP123" s="782"/>
      <c r="DQ123" s="783" t="s">
        <v>121</v>
      </c>
      <c r="DR123" s="781"/>
      <c r="DS123" s="781"/>
      <c r="DT123" s="781"/>
      <c r="DU123" s="782"/>
      <c r="DV123" s="825" t="s">
        <v>121</v>
      </c>
      <c r="DW123" s="826"/>
      <c r="DX123" s="826"/>
      <c r="DY123" s="826"/>
      <c r="DZ123" s="827"/>
    </row>
    <row r="124" spans="1:130" s="230" customFormat="1" ht="26.25" customHeight="1" thickBot="1" x14ac:dyDescent="0.2">
      <c r="A124" s="821"/>
      <c r="B124" s="822"/>
      <c r="C124" s="816" t="s">
        <v>437</v>
      </c>
      <c r="D124" s="753"/>
      <c r="E124" s="753"/>
      <c r="F124" s="753"/>
      <c r="G124" s="753"/>
      <c r="H124" s="753"/>
      <c r="I124" s="753"/>
      <c r="J124" s="753"/>
      <c r="K124" s="753"/>
      <c r="L124" s="753"/>
      <c r="M124" s="753"/>
      <c r="N124" s="753"/>
      <c r="O124" s="753"/>
      <c r="P124" s="753"/>
      <c r="Q124" s="753"/>
      <c r="R124" s="753"/>
      <c r="S124" s="753"/>
      <c r="T124" s="753"/>
      <c r="U124" s="753"/>
      <c r="V124" s="753"/>
      <c r="W124" s="753"/>
      <c r="X124" s="753"/>
      <c r="Y124" s="753"/>
      <c r="Z124" s="754"/>
      <c r="AA124" s="780" t="s">
        <v>121</v>
      </c>
      <c r="AB124" s="781"/>
      <c r="AC124" s="781"/>
      <c r="AD124" s="781"/>
      <c r="AE124" s="782"/>
      <c r="AF124" s="783" t="s">
        <v>121</v>
      </c>
      <c r="AG124" s="781"/>
      <c r="AH124" s="781"/>
      <c r="AI124" s="781"/>
      <c r="AJ124" s="782"/>
      <c r="AK124" s="783" t="s">
        <v>121</v>
      </c>
      <c r="AL124" s="781"/>
      <c r="AM124" s="781"/>
      <c r="AN124" s="781"/>
      <c r="AO124" s="782"/>
      <c r="AP124" s="825" t="s">
        <v>121</v>
      </c>
      <c r="AQ124" s="826"/>
      <c r="AR124" s="826"/>
      <c r="AS124" s="826"/>
      <c r="AT124" s="827"/>
      <c r="AU124" s="828" t="s">
        <v>449</v>
      </c>
      <c r="AV124" s="829"/>
      <c r="AW124" s="829"/>
      <c r="AX124" s="829"/>
      <c r="AY124" s="829"/>
      <c r="AZ124" s="829"/>
      <c r="BA124" s="829"/>
      <c r="BB124" s="829"/>
      <c r="BC124" s="829"/>
      <c r="BD124" s="829"/>
      <c r="BE124" s="829"/>
      <c r="BF124" s="829"/>
      <c r="BG124" s="829"/>
      <c r="BH124" s="829"/>
      <c r="BI124" s="829"/>
      <c r="BJ124" s="829"/>
      <c r="BK124" s="829"/>
      <c r="BL124" s="829"/>
      <c r="BM124" s="829"/>
      <c r="BN124" s="829"/>
      <c r="BO124" s="829"/>
      <c r="BP124" s="830"/>
      <c r="BQ124" s="831" t="s">
        <v>121</v>
      </c>
      <c r="BR124" s="832"/>
      <c r="BS124" s="832"/>
      <c r="BT124" s="832"/>
      <c r="BU124" s="832"/>
      <c r="BV124" s="832" t="s">
        <v>121</v>
      </c>
      <c r="BW124" s="832"/>
      <c r="BX124" s="832"/>
      <c r="BY124" s="832"/>
      <c r="BZ124" s="832"/>
      <c r="CA124" s="832" t="s">
        <v>121</v>
      </c>
      <c r="CB124" s="832"/>
      <c r="CC124" s="832"/>
      <c r="CD124" s="832"/>
      <c r="CE124" s="832"/>
      <c r="CF124" s="727"/>
      <c r="CG124" s="728"/>
      <c r="CH124" s="728"/>
      <c r="CI124" s="728"/>
      <c r="CJ124" s="863"/>
      <c r="CK124" s="871"/>
      <c r="CL124" s="871"/>
      <c r="CM124" s="871"/>
      <c r="CN124" s="871"/>
      <c r="CO124" s="872"/>
      <c r="CP124" s="836" t="s">
        <v>450</v>
      </c>
      <c r="CQ124" s="837"/>
      <c r="CR124" s="837"/>
      <c r="CS124" s="837"/>
      <c r="CT124" s="837"/>
      <c r="CU124" s="837"/>
      <c r="CV124" s="837"/>
      <c r="CW124" s="837"/>
      <c r="CX124" s="837"/>
      <c r="CY124" s="837"/>
      <c r="CZ124" s="837"/>
      <c r="DA124" s="837"/>
      <c r="DB124" s="837"/>
      <c r="DC124" s="837"/>
      <c r="DD124" s="837"/>
      <c r="DE124" s="837"/>
      <c r="DF124" s="838"/>
      <c r="DG124" s="764" t="s">
        <v>121</v>
      </c>
      <c r="DH124" s="765"/>
      <c r="DI124" s="765"/>
      <c r="DJ124" s="765"/>
      <c r="DK124" s="766"/>
      <c r="DL124" s="767" t="s">
        <v>121</v>
      </c>
      <c r="DM124" s="765"/>
      <c r="DN124" s="765"/>
      <c r="DO124" s="765"/>
      <c r="DP124" s="766"/>
      <c r="DQ124" s="767" t="s">
        <v>121</v>
      </c>
      <c r="DR124" s="765"/>
      <c r="DS124" s="765"/>
      <c r="DT124" s="765"/>
      <c r="DU124" s="766"/>
      <c r="DV124" s="849" t="s">
        <v>121</v>
      </c>
      <c r="DW124" s="850"/>
      <c r="DX124" s="850"/>
      <c r="DY124" s="850"/>
      <c r="DZ124" s="851"/>
    </row>
    <row r="125" spans="1:130" s="230" customFormat="1" ht="26.25" customHeight="1" x14ac:dyDescent="0.15">
      <c r="A125" s="821"/>
      <c r="B125" s="822"/>
      <c r="C125" s="816" t="s">
        <v>439</v>
      </c>
      <c r="D125" s="753"/>
      <c r="E125" s="753"/>
      <c r="F125" s="753"/>
      <c r="G125" s="753"/>
      <c r="H125" s="753"/>
      <c r="I125" s="753"/>
      <c r="J125" s="753"/>
      <c r="K125" s="753"/>
      <c r="L125" s="753"/>
      <c r="M125" s="753"/>
      <c r="N125" s="753"/>
      <c r="O125" s="753"/>
      <c r="P125" s="753"/>
      <c r="Q125" s="753"/>
      <c r="R125" s="753"/>
      <c r="S125" s="753"/>
      <c r="T125" s="753"/>
      <c r="U125" s="753"/>
      <c r="V125" s="753"/>
      <c r="W125" s="753"/>
      <c r="X125" s="753"/>
      <c r="Y125" s="753"/>
      <c r="Z125" s="754"/>
      <c r="AA125" s="780" t="s">
        <v>121</v>
      </c>
      <c r="AB125" s="781"/>
      <c r="AC125" s="781"/>
      <c r="AD125" s="781"/>
      <c r="AE125" s="782"/>
      <c r="AF125" s="783" t="s">
        <v>121</v>
      </c>
      <c r="AG125" s="781"/>
      <c r="AH125" s="781"/>
      <c r="AI125" s="781"/>
      <c r="AJ125" s="782"/>
      <c r="AK125" s="783" t="s">
        <v>121</v>
      </c>
      <c r="AL125" s="781"/>
      <c r="AM125" s="781"/>
      <c r="AN125" s="781"/>
      <c r="AO125" s="782"/>
      <c r="AP125" s="825" t="s">
        <v>121</v>
      </c>
      <c r="AQ125" s="826"/>
      <c r="AR125" s="826"/>
      <c r="AS125" s="826"/>
      <c r="AT125" s="82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2" t="s">
        <v>451</v>
      </c>
      <c r="CL125" s="853"/>
      <c r="CM125" s="853"/>
      <c r="CN125" s="853"/>
      <c r="CO125" s="854"/>
      <c r="CP125" s="861" t="s">
        <v>452</v>
      </c>
      <c r="CQ125" s="809"/>
      <c r="CR125" s="809"/>
      <c r="CS125" s="809"/>
      <c r="CT125" s="809"/>
      <c r="CU125" s="809"/>
      <c r="CV125" s="809"/>
      <c r="CW125" s="809"/>
      <c r="CX125" s="809"/>
      <c r="CY125" s="809"/>
      <c r="CZ125" s="809"/>
      <c r="DA125" s="809"/>
      <c r="DB125" s="809"/>
      <c r="DC125" s="809"/>
      <c r="DD125" s="809"/>
      <c r="DE125" s="809"/>
      <c r="DF125" s="810"/>
      <c r="DG125" s="862" t="s">
        <v>121</v>
      </c>
      <c r="DH125" s="843"/>
      <c r="DI125" s="843"/>
      <c r="DJ125" s="843"/>
      <c r="DK125" s="843"/>
      <c r="DL125" s="843" t="s">
        <v>121</v>
      </c>
      <c r="DM125" s="843"/>
      <c r="DN125" s="843"/>
      <c r="DO125" s="843"/>
      <c r="DP125" s="843"/>
      <c r="DQ125" s="843" t="s">
        <v>121</v>
      </c>
      <c r="DR125" s="843"/>
      <c r="DS125" s="843"/>
      <c r="DT125" s="843"/>
      <c r="DU125" s="843"/>
      <c r="DV125" s="844" t="s">
        <v>121</v>
      </c>
      <c r="DW125" s="844"/>
      <c r="DX125" s="844"/>
      <c r="DY125" s="844"/>
      <c r="DZ125" s="845"/>
    </row>
    <row r="126" spans="1:130" s="230" customFormat="1" ht="26.25" customHeight="1" thickBot="1" x14ac:dyDescent="0.2">
      <c r="A126" s="821"/>
      <c r="B126" s="822"/>
      <c r="C126" s="816" t="s">
        <v>441</v>
      </c>
      <c r="D126" s="753"/>
      <c r="E126" s="753"/>
      <c r="F126" s="753"/>
      <c r="G126" s="753"/>
      <c r="H126" s="753"/>
      <c r="I126" s="753"/>
      <c r="J126" s="753"/>
      <c r="K126" s="753"/>
      <c r="L126" s="753"/>
      <c r="M126" s="753"/>
      <c r="N126" s="753"/>
      <c r="O126" s="753"/>
      <c r="P126" s="753"/>
      <c r="Q126" s="753"/>
      <c r="R126" s="753"/>
      <c r="S126" s="753"/>
      <c r="T126" s="753"/>
      <c r="U126" s="753"/>
      <c r="V126" s="753"/>
      <c r="W126" s="753"/>
      <c r="X126" s="753"/>
      <c r="Y126" s="753"/>
      <c r="Z126" s="754"/>
      <c r="AA126" s="780" t="s">
        <v>121</v>
      </c>
      <c r="AB126" s="781"/>
      <c r="AC126" s="781"/>
      <c r="AD126" s="781"/>
      <c r="AE126" s="782"/>
      <c r="AF126" s="783" t="s">
        <v>121</v>
      </c>
      <c r="AG126" s="781"/>
      <c r="AH126" s="781"/>
      <c r="AI126" s="781"/>
      <c r="AJ126" s="782"/>
      <c r="AK126" s="783" t="s">
        <v>121</v>
      </c>
      <c r="AL126" s="781"/>
      <c r="AM126" s="781"/>
      <c r="AN126" s="781"/>
      <c r="AO126" s="782"/>
      <c r="AP126" s="825" t="s">
        <v>121</v>
      </c>
      <c r="AQ126" s="826"/>
      <c r="AR126" s="826"/>
      <c r="AS126" s="826"/>
      <c r="AT126" s="82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5"/>
      <c r="CL126" s="856"/>
      <c r="CM126" s="856"/>
      <c r="CN126" s="856"/>
      <c r="CO126" s="857"/>
      <c r="CP126" s="816" t="s">
        <v>453</v>
      </c>
      <c r="CQ126" s="753"/>
      <c r="CR126" s="753"/>
      <c r="CS126" s="753"/>
      <c r="CT126" s="753"/>
      <c r="CU126" s="753"/>
      <c r="CV126" s="753"/>
      <c r="CW126" s="753"/>
      <c r="CX126" s="753"/>
      <c r="CY126" s="753"/>
      <c r="CZ126" s="753"/>
      <c r="DA126" s="753"/>
      <c r="DB126" s="753"/>
      <c r="DC126" s="753"/>
      <c r="DD126" s="753"/>
      <c r="DE126" s="753"/>
      <c r="DF126" s="754"/>
      <c r="DG126" s="817" t="s">
        <v>121</v>
      </c>
      <c r="DH126" s="818"/>
      <c r="DI126" s="818"/>
      <c r="DJ126" s="818"/>
      <c r="DK126" s="818"/>
      <c r="DL126" s="818" t="s">
        <v>121</v>
      </c>
      <c r="DM126" s="818"/>
      <c r="DN126" s="818"/>
      <c r="DO126" s="818"/>
      <c r="DP126" s="818"/>
      <c r="DQ126" s="818" t="s">
        <v>121</v>
      </c>
      <c r="DR126" s="818"/>
      <c r="DS126" s="818"/>
      <c r="DT126" s="818"/>
      <c r="DU126" s="818"/>
      <c r="DV126" s="795" t="s">
        <v>121</v>
      </c>
      <c r="DW126" s="795"/>
      <c r="DX126" s="795"/>
      <c r="DY126" s="795"/>
      <c r="DZ126" s="796"/>
    </row>
    <row r="127" spans="1:130" s="230" customFormat="1" ht="26.25" customHeight="1" x14ac:dyDescent="0.15">
      <c r="A127" s="823"/>
      <c r="B127" s="824"/>
      <c r="C127" s="839" t="s">
        <v>454</v>
      </c>
      <c r="D127" s="840"/>
      <c r="E127" s="840"/>
      <c r="F127" s="840"/>
      <c r="G127" s="840"/>
      <c r="H127" s="840"/>
      <c r="I127" s="840"/>
      <c r="J127" s="840"/>
      <c r="K127" s="840"/>
      <c r="L127" s="840"/>
      <c r="M127" s="840"/>
      <c r="N127" s="840"/>
      <c r="O127" s="840"/>
      <c r="P127" s="840"/>
      <c r="Q127" s="840"/>
      <c r="R127" s="840"/>
      <c r="S127" s="840"/>
      <c r="T127" s="840"/>
      <c r="U127" s="840"/>
      <c r="V127" s="840"/>
      <c r="W127" s="840"/>
      <c r="X127" s="840"/>
      <c r="Y127" s="840"/>
      <c r="Z127" s="841"/>
      <c r="AA127" s="780">
        <v>2384</v>
      </c>
      <c r="AB127" s="781"/>
      <c r="AC127" s="781"/>
      <c r="AD127" s="781"/>
      <c r="AE127" s="782"/>
      <c r="AF127" s="783">
        <v>10410</v>
      </c>
      <c r="AG127" s="781"/>
      <c r="AH127" s="781"/>
      <c r="AI127" s="781"/>
      <c r="AJ127" s="782"/>
      <c r="AK127" s="783">
        <v>4166</v>
      </c>
      <c r="AL127" s="781"/>
      <c r="AM127" s="781"/>
      <c r="AN127" s="781"/>
      <c r="AO127" s="782"/>
      <c r="AP127" s="825">
        <v>0</v>
      </c>
      <c r="AQ127" s="826"/>
      <c r="AR127" s="826"/>
      <c r="AS127" s="826"/>
      <c r="AT127" s="827"/>
      <c r="AU127" s="232"/>
      <c r="AV127" s="232"/>
      <c r="AW127" s="232"/>
      <c r="AX127" s="842" t="s">
        <v>455</v>
      </c>
      <c r="AY127" s="813"/>
      <c r="AZ127" s="813"/>
      <c r="BA127" s="813"/>
      <c r="BB127" s="813"/>
      <c r="BC127" s="813"/>
      <c r="BD127" s="813"/>
      <c r="BE127" s="814"/>
      <c r="BF127" s="812" t="s">
        <v>456</v>
      </c>
      <c r="BG127" s="813"/>
      <c r="BH127" s="813"/>
      <c r="BI127" s="813"/>
      <c r="BJ127" s="813"/>
      <c r="BK127" s="813"/>
      <c r="BL127" s="814"/>
      <c r="BM127" s="812" t="s">
        <v>457</v>
      </c>
      <c r="BN127" s="813"/>
      <c r="BO127" s="813"/>
      <c r="BP127" s="813"/>
      <c r="BQ127" s="813"/>
      <c r="BR127" s="813"/>
      <c r="BS127" s="814"/>
      <c r="BT127" s="812" t="s">
        <v>458</v>
      </c>
      <c r="BU127" s="813"/>
      <c r="BV127" s="813"/>
      <c r="BW127" s="813"/>
      <c r="BX127" s="813"/>
      <c r="BY127" s="813"/>
      <c r="BZ127" s="815"/>
      <c r="CA127" s="232"/>
      <c r="CB127" s="232"/>
      <c r="CC127" s="232"/>
      <c r="CD127" s="255"/>
      <c r="CE127" s="255"/>
      <c r="CF127" s="255"/>
      <c r="CG127" s="232"/>
      <c r="CH127" s="232"/>
      <c r="CI127" s="232"/>
      <c r="CJ127" s="254"/>
      <c r="CK127" s="855"/>
      <c r="CL127" s="856"/>
      <c r="CM127" s="856"/>
      <c r="CN127" s="856"/>
      <c r="CO127" s="857"/>
      <c r="CP127" s="816" t="s">
        <v>459</v>
      </c>
      <c r="CQ127" s="753"/>
      <c r="CR127" s="753"/>
      <c r="CS127" s="753"/>
      <c r="CT127" s="753"/>
      <c r="CU127" s="753"/>
      <c r="CV127" s="753"/>
      <c r="CW127" s="753"/>
      <c r="CX127" s="753"/>
      <c r="CY127" s="753"/>
      <c r="CZ127" s="753"/>
      <c r="DA127" s="753"/>
      <c r="DB127" s="753"/>
      <c r="DC127" s="753"/>
      <c r="DD127" s="753"/>
      <c r="DE127" s="753"/>
      <c r="DF127" s="754"/>
      <c r="DG127" s="817" t="s">
        <v>121</v>
      </c>
      <c r="DH127" s="818"/>
      <c r="DI127" s="818"/>
      <c r="DJ127" s="818"/>
      <c r="DK127" s="818"/>
      <c r="DL127" s="818" t="s">
        <v>121</v>
      </c>
      <c r="DM127" s="818"/>
      <c r="DN127" s="818"/>
      <c r="DO127" s="818"/>
      <c r="DP127" s="818"/>
      <c r="DQ127" s="818" t="s">
        <v>121</v>
      </c>
      <c r="DR127" s="818"/>
      <c r="DS127" s="818"/>
      <c r="DT127" s="818"/>
      <c r="DU127" s="818"/>
      <c r="DV127" s="795" t="s">
        <v>121</v>
      </c>
      <c r="DW127" s="795"/>
      <c r="DX127" s="795"/>
      <c r="DY127" s="795"/>
      <c r="DZ127" s="796"/>
    </row>
    <row r="128" spans="1:130" s="230" customFormat="1" ht="26.25" customHeight="1" thickBot="1" x14ac:dyDescent="0.2">
      <c r="A128" s="797" t="s">
        <v>460</v>
      </c>
      <c r="B128" s="798"/>
      <c r="C128" s="798"/>
      <c r="D128" s="798"/>
      <c r="E128" s="798"/>
      <c r="F128" s="798"/>
      <c r="G128" s="798"/>
      <c r="H128" s="798"/>
      <c r="I128" s="798"/>
      <c r="J128" s="798"/>
      <c r="K128" s="798"/>
      <c r="L128" s="798"/>
      <c r="M128" s="798"/>
      <c r="N128" s="798"/>
      <c r="O128" s="798"/>
      <c r="P128" s="798"/>
      <c r="Q128" s="798"/>
      <c r="R128" s="798"/>
      <c r="S128" s="798"/>
      <c r="T128" s="798"/>
      <c r="U128" s="798"/>
      <c r="V128" s="798"/>
      <c r="W128" s="799" t="s">
        <v>461</v>
      </c>
      <c r="X128" s="799"/>
      <c r="Y128" s="799"/>
      <c r="Z128" s="800"/>
      <c r="AA128" s="801">
        <v>12049</v>
      </c>
      <c r="AB128" s="802"/>
      <c r="AC128" s="802"/>
      <c r="AD128" s="802"/>
      <c r="AE128" s="803"/>
      <c r="AF128" s="804">
        <v>13694</v>
      </c>
      <c r="AG128" s="802"/>
      <c r="AH128" s="802"/>
      <c r="AI128" s="802"/>
      <c r="AJ128" s="803"/>
      <c r="AK128" s="804">
        <v>17621</v>
      </c>
      <c r="AL128" s="802"/>
      <c r="AM128" s="802"/>
      <c r="AN128" s="802"/>
      <c r="AO128" s="803"/>
      <c r="AP128" s="805"/>
      <c r="AQ128" s="806"/>
      <c r="AR128" s="806"/>
      <c r="AS128" s="806"/>
      <c r="AT128" s="807"/>
      <c r="AU128" s="232"/>
      <c r="AV128" s="232"/>
      <c r="AW128" s="232"/>
      <c r="AX128" s="808" t="s">
        <v>462</v>
      </c>
      <c r="AY128" s="809"/>
      <c r="AZ128" s="809"/>
      <c r="BA128" s="809"/>
      <c r="BB128" s="809"/>
      <c r="BC128" s="809"/>
      <c r="BD128" s="809"/>
      <c r="BE128" s="810"/>
      <c r="BF128" s="787" t="s">
        <v>121</v>
      </c>
      <c r="BG128" s="788"/>
      <c r="BH128" s="788"/>
      <c r="BI128" s="788"/>
      <c r="BJ128" s="788"/>
      <c r="BK128" s="788"/>
      <c r="BL128" s="811"/>
      <c r="BM128" s="787">
        <v>13.29</v>
      </c>
      <c r="BN128" s="788"/>
      <c r="BO128" s="788"/>
      <c r="BP128" s="788"/>
      <c r="BQ128" s="788"/>
      <c r="BR128" s="788"/>
      <c r="BS128" s="811"/>
      <c r="BT128" s="787">
        <v>20</v>
      </c>
      <c r="BU128" s="788"/>
      <c r="BV128" s="788"/>
      <c r="BW128" s="788"/>
      <c r="BX128" s="788"/>
      <c r="BY128" s="788"/>
      <c r="BZ128" s="789"/>
      <c r="CA128" s="255"/>
      <c r="CB128" s="255"/>
      <c r="CC128" s="255"/>
      <c r="CD128" s="255"/>
      <c r="CE128" s="255"/>
      <c r="CF128" s="255"/>
      <c r="CG128" s="232"/>
      <c r="CH128" s="232"/>
      <c r="CI128" s="232"/>
      <c r="CJ128" s="254"/>
      <c r="CK128" s="858"/>
      <c r="CL128" s="859"/>
      <c r="CM128" s="859"/>
      <c r="CN128" s="859"/>
      <c r="CO128" s="860"/>
      <c r="CP128" s="790" t="s">
        <v>463</v>
      </c>
      <c r="CQ128" s="731"/>
      <c r="CR128" s="731"/>
      <c r="CS128" s="731"/>
      <c r="CT128" s="731"/>
      <c r="CU128" s="731"/>
      <c r="CV128" s="731"/>
      <c r="CW128" s="731"/>
      <c r="CX128" s="731"/>
      <c r="CY128" s="731"/>
      <c r="CZ128" s="731"/>
      <c r="DA128" s="731"/>
      <c r="DB128" s="731"/>
      <c r="DC128" s="731"/>
      <c r="DD128" s="731"/>
      <c r="DE128" s="731"/>
      <c r="DF128" s="732"/>
      <c r="DG128" s="791" t="s">
        <v>121</v>
      </c>
      <c r="DH128" s="792"/>
      <c r="DI128" s="792"/>
      <c r="DJ128" s="792"/>
      <c r="DK128" s="792"/>
      <c r="DL128" s="792" t="s">
        <v>121</v>
      </c>
      <c r="DM128" s="792"/>
      <c r="DN128" s="792"/>
      <c r="DO128" s="792"/>
      <c r="DP128" s="792"/>
      <c r="DQ128" s="792" t="s">
        <v>121</v>
      </c>
      <c r="DR128" s="792"/>
      <c r="DS128" s="792"/>
      <c r="DT128" s="792"/>
      <c r="DU128" s="792"/>
      <c r="DV128" s="793" t="s">
        <v>121</v>
      </c>
      <c r="DW128" s="793"/>
      <c r="DX128" s="793"/>
      <c r="DY128" s="793"/>
      <c r="DZ128" s="794"/>
    </row>
    <row r="129" spans="1:131" s="230" customFormat="1" ht="26.25" customHeight="1" x14ac:dyDescent="0.15">
      <c r="A129" s="775" t="s">
        <v>102</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464</v>
      </c>
      <c r="X129" s="778"/>
      <c r="Y129" s="778"/>
      <c r="Z129" s="779"/>
      <c r="AA129" s="780">
        <v>10334534</v>
      </c>
      <c r="AB129" s="781"/>
      <c r="AC129" s="781"/>
      <c r="AD129" s="781"/>
      <c r="AE129" s="782"/>
      <c r="AF129" s="783">
        <v>10151686</v>
      </c>
      <c r="AG129" s="781"/>
      <c r="AH129" s="781"/>
      <c r="AI129" s="781"/>
      <c r="AJ129" s="782"/>
      <c r="AK129" s="783">
        <v>10277514</v>
      </c>
      <c r="AL129" s="781"/>
      <c r="AM129" s="781"/>
      <c r="AN129" s="781"/>
      <c r="AO129" s="782"/>
      <c r="AP129" s="784"/>
      <c r="AQ129" s="785"/>
      <c r="AR129" s="785"/>
      <c r="AS129" s="785"/>
      <c r="AT129" s="786"/>
      <c r="AU129" s="233"/>
      <c r="AV129" s="233"/>
      <c r="AW129" s="233"/>
      <c r="AX129" s="752" t="s">
        <v>465</v>
      </c>
      <c r="AY129" s="753"/>
      <c r="AZ129" s="753"/>
      <c r="BA129" s="753"/>
      <c r="BB129" s="753"/>
      <c r="BC129" s="753"/>
      <c r="BD129" s="753"/>
      <c r="BE129" s="754"/>
      <c r="BF129" s="771" t="s">
        <v>121</v>
      </c>
      <c r="BG129" s="772"/>
      <c r="BH129" s="772"/>
      <c r="BI129" s="772"/>
      <c r="BJ129" s="772"/>
      <c r="BK129" s="772"/>
      <c r="BL129" s="773"/>
      <c r="BM129" s="771">
        <v>18.29</v>
      </c>
      <c r="BN129" s="772"/>
      <c r="BO129" s="772"/>
      <c r="BP129" s="772"/>
      <c r="BQ129" s="772"/>
      <c r="BR129" s="772"/>
      <c r="BS129" s="773"/>
      <c r="BT129" s="771">
        <v>30</v>
      </c>
      <c r="BU129" s="772"/>
      <c r="BV129" s="772"/>
      <c r="BW129" s="772"/>
      <c r="BX129" s="772"/>
      <c r="BY129" s="772"/>
      <c r="BZ129" s="77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5" t="s">
        <v>466</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467</v>
      </c>
      <c r="X130" s="778"/>
      <c r="Y130" s="778"/>
      <c r="Z130" s="779"/>
      <c r="AA130" s="780">
        <v>820431</v>
      </c>
      <c r="AB130" s="781"/>
      <c r="AC130" s="781"/>
      <c r="AD130" s="781"/>
      <c r="AE130" s="782"/>
      <c r="AF130" s="783">
        <v>834041</v>
      </c>
      <c r="AG130" s="781"/>
      <c r="AH130" s="781"/>
      <c r="AI130" s="781"/>
      <c r="AJ130" s="782"/>
      <c r="AK130" s="783">
        <v>840678</v>
      </c>
      <c r="AL130" s="781"/>
      <c r="AM130" s="781"/>
      <c r="AN130" s="781"/>
      <c r="AO130" s="782"/>
      <c r="AP130" s="784"/>
      <c r="AQ130" s="785"/>
      <c r="AR130" s="785"/>
      <c r="AS130" s="785"/>
      <c r="AT130" s="786"/>
      <c r="AU130" s="233"/>
      <c r="AV130" s="233"/>
      <c r="AW130" s="233"/>
      <c r="AX130" s="752" t="s">
        <v>468</v>
      </c>
      <c r="AY130" s="753"/>
      <c r="AZ130" s="753"/>
      <c r="BA130" s="753"/>
      <c r="BB130" s="753"/>
      <c r="BC130" s="753"/>
      <c r="BD130" s="753"/>
      <c r="BE130" s="754"/>
      <c r="BF130" s="755">
        <v>-2</v>
      </c>
      <c r="BG130" s="756"/>
      <c r="BH130" s="756"/>
      <c r="BI130" s="756"/>
      <c r="BJ130" s="756"/>
      <c r="BK130" s="756"/>
      <c r="BL130" s="757"/>
      <c r="BM130" s="755">
        <v>25</v>
      </c>
      <c r="BN130" s="756"/>
      <c r="BO130" s="756"/>
      <c r="BP130" s="756"/>
      <c r="BQ130" s="756"/>
      <c r="BR130" s="756"/>
      <c r="BS130" s="757"/>
      <c r="BT130" s="755">
        <v>35</v>
      </c>
      <c r="BU130" s="756"/>
      <c r="BV130" s="756"/>
      <c r="BW130" s="756"/>
      <c r="BX130" s="756"/>
      <c r="BY130" s="756"/>
      <c r="BZ130" s="75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9"/>
      <c r="B131" s="760"/>
      <c r="C131" s="760"/>
      <c r="D131" s="760"/>
      <c r="E131" s="760"/>
      <c r="F131" s="760"/>
      <c r="G131" s="760"/>
      <c r="H131" s="760"/>
      <c r="I131" s="760"/>
      <c r="J131" s="760"/>
      <c r="K131" s="760"/>
      <c r="L131" s="760"/>
      <c r="M131" s="760"/>
      <c r="N131" s="760"/>
      <c r="O131" s="760"/>
      <c r="P131" s="760"/>
      <c r="Q131" s="760"/>
      <c r="R131" s="760"/>
      <c r="S131" s="760"/>
      <c r="T131" s="760"/>
      <c r="U131" s="760"/>
      <c r="V131" s="760"/>
      <c r="W131" s="761" t="s">
        <v>469</v>
      </c>
      <c r="X131" s="762"/>
      <c r="Y131" s="762"/>
      <c r="Z131" s="763"/>
      <c r="AA131" s="764">
        <v>9514103</v>
      </c>
      <c r="AB131" s="765"/>
      <c r="AC131" s="765"/>
      <c r="AD131" s="765"/>
      <c r="AE131" s="766"/>
      <c r="AF131" s="767">
        <v>9317645</v>
      </c>
      <c r="AG131" s="765"/>
      <c r="AH131" s="765"/>
      <c r="AI131" s="765"/>
      <c r="AJ131" s="766"/>
      <c r="AK131" s="767">
        <v>9436836</v>
      </c>
      <c r="AL131" s="765"/>
      <c r="AM131" s="765"/>
      <c r="AN131" s="765"/>
      <c r="AO131" s="766"/>
      <c r="AP131" s="768"/>
      <c r="AQ131" s="769"/>
      <c r="AR131" s="769"/>
      <c r="AS131" s="769"/>
      <c r="AT131" s="770"/>
      <c r="AU131" s="233"/>
      <c r="AV131" s="233"/>
      <c r="AW131" s="233"/>
      <c r="AX131" s="730" t="s">
        <v>470</v>
      </c>
      <c r="AY131" s="731"/>
      <c r="AZ131" s="731"/>
      <c r="BA131" s="731"/>
      <c r="BB131" s="731"/>
      <c r="BC131" s="731"/>
      <c r="BD131" s="731"/>
      <c r="BE131" s="732"/>
      <c r="BF131" s="733" t="s">
        <v>121</v>
      </c>
      <c r="BG131" s="734"/>
      <c r="BH131" s="734"/>
      <c r="BI131" s="734"/>
      <c r="BJ131" s="734"/>
      <c r="BK131" s="734"/>
      <c r="BL131" s="735"/>
      <c r="BM131" s="733">
        <v>350</v>
      </c>
      <c r="BN131" s="734"/>
      <c r="BO131" s="734"/>
      <c r="BP131" s="734"/>
      <c r="BQ131" s="734"/>
      <c r="BR131" s="734"/>
      <c r="BS131" s="735"/>
      <c r="BT131" s="736"/>
      <c r="BU131" s="737"/>
      <c r="BV131" s="737"/>
      <c r="BW131" s="737"/>
      <c r="BX131" s="737"/>
      <c r="BY131" s="737"/>
      <c r="BZ131" s="73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9" t="s">
        <v>471</v>
      </c>
      <c r="B132" s="740"/>
      <c r="C132" s="740"/>
      <c r="D132" s="740"/>
      <c r="E132" s="740"/>
      <c r="F132" s="740"/>
      <c r="G132" s="740"/>
      <c r="H132" s="740"/>
      <c r="I132" s="740"/>
      <c r="J132" s="740"/>
      <c r="K132" s="740"/>
      <c r="L132" s="740"/>
      <c r="M132" s="740"/>
      <c r="N132" s="740"/>
      <c r="O132" s="740"/>
      <c r="P132" s="740"/>
      <c r="Q132" s="740"/>
      <c r="R132" s="740"/>
      <c r="S132" s="740"/>
      <c r="T132" s="740"/>
      <c r="U132" s="740"/>
      <c r="V132" s="743" t="s">
        <v>472</v>
      </c>
      <c r="W132" s="743"/>
      <c r="X132" s="743"/>
      <c r="Y132" s="743"/>
      <c r="Z132" s="744"/>
      <c r="AA132" s="745">
        <v>-2.37716577</v>
      </c>
      <c r="AB132" s="746"/>
      <c r="AC132" s="746"/>
      <c r="AD132" s="746"/>
      <c r="AE132" s="747"/>
      <c r="AF132" s="748">
        <v>-2.1347990800000001</v>
      </c>
      <c r="AG132" s="746"/>
      <c r="AH132" s="746"/>
      <c r="AI132" s="746"/>
      <c r="AJ132" s="747"/>
      <c r="AK132" s="748">
        <v>-1.6615526599999999</v>
      </c>
      <c r="AL132" s="746"/>
      <c r="AM132" s="746"/>
      <c r="AN132" s="746"/>
      <c r="AO132" s="747"/>
      <c r="AP132" s="749"/>
      <c r="AQ132" s="750"/>
      <c r="AR132" s="750"/>
      <c r="AS132" s="750"/>
      <c r="AT132" s="75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1"/>
      <c r="B133" s="742"/>
      <c r="C133" s="742"/>
      <c r="D133" s="742"/>
      <c r="E133" s="742"/>
      <c r="F133" s="742"/>
      <c r="G133" s="742"/>
      <c r="H133" s="742"/>
      <c r="I133" s="742"/>
      <c r="J133" s="742"/>
      <c r="K133" s="742"/>
      <c r="L133" s="742"/>
      <c r="M133" s="742"/>
      <c r="N133" s="742"/>
      <c r="O133" s="742"/>
      <c r="P133" s="742"/>
      <c r="Q133" s="742"/>
      <c r="R133" s="742"/>
      <c r="S133" s="742"/>
      <c r="T133" s="742"/>
      <c r="U133" s="742"/>
      <c r="V133" s="722" t="s">
        <v>473</v>
      </c>
      <c r="W133" s="722"/>
      <c r="X133" s="722"/>
      <c r="Y133" s="722"/>
      <c r="Z133" s="723"/>
      <c r="AA133" s="724">
        <v>-2.2999999999999998</v>
      </c>
      <c r="AB133" s="725"/>
      <c r="AC133" s="725"/>
      <c r="AD133" s="725"/>
      <c r="AE133" s="726"/>
      <c r="AF133" s="724">
        <v>-2.2999999999999998</v>
      </c>
      <c r="AG133" s="725"/>
      <c r="AH133" s="725"/>
      <c r="AI133" s="725"/>
      <c r="AJ133" s="726"/>
      <c r="AK133" s="724">
        <v>-2</v>
      </c>
      <c r="AL133" s="725"/>
      <c r="AM133" s="725"/>
      <c r="AN133" s="725"/>
      <c r="AO133" s="726"/>
      <c r="AP133" s="727"/>
      <c r="AQ133" s="728"/>
      <c r="AR133" s="728"/>
      <c r="AS133" s="728"/>
      <c r="AT133" s="72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wqcYvvYCaz9OvCqSo2Suh2pvo9Sl0AHqtWjM6849DjRtss7uvAJYt1alBttwb+19nE4R1WY9fFdp88jt2wS4Q==" saltValue="Kazfz4HUKXIQ4ioJOIYQ4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S7co6Ivfc8npt4Q17qYcczbnc0Vy+hrAlzRveA6PHUYrer/dbrhStVkZsIXNa52ZxYpz22oTfYLbadp11J0qA==" saltValue="C2228ylw68YFuUGylm+1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3Nb8aiVeIXkgdnrY/jlpxjCw/8/COBm1yuVQ4XV+eK+vliB8tpO56hhn8dbgWtwHU53Pg2vid3oDQ0U8N+6CQ==" saltValue="Ubz1tdR67HQq+A6MaGyjv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482</v>
      </c>
      <c r="AL9" s="1132"/>
      <c r="AM9" s="1132"/>
      <c r="AN9" s="1133"/>
      <c r="AO9" s="281">
        <v>2625965</v>
      </c>
      <c r="AP9" s="281">
        <v>50097</v>
      </c>
      <c r="AQ9" s="282">
        <v>66486</v>
      </c>
      <c r="AR9" s="283">
        <v>-24.7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483</v>
      </c>
      <c r="AL10" s="1132"/>
      <c r="AM10" s="1132"/>
      <c r="AN10" s="1133"/>
      <c r="AO10" s="284">
        <v>382659</v>
      </c>
      <c r="AP10" s="284">
        <v>7300</v>
      </c>
      <c r="AQ10" s="285">
        <v>6147</v>
      </c>
      <c r="AR10" s="286">
        <v>18.8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484</v>
      </c>
      <c r="AL11" s="1132"/>
      <c r="AM11" s="1132"/>
      <c r="AN11" s="1133"/>
      <c r="AO11" s="284">
        <v>961</v>
      </c>
      <c r="AP11" s="284">
        <v>18</v>
      </c>
      <c r="AQ11" s="285">
        <v>1219</v>
      </c>
      <c r="AR11" s="286">
        <v>-98.5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485</v>
      </c>
      <c r="AL12" s="1132"/>
      <c r="AM12" s="1132"/>
      <c r="AN12" s="1133"/>
      <c r="AO12" s="284" t="s">
        <v>486</v>
      </c>
      <c r="AP12" s="284" t="s">
        <v>486</v>
      </c>
      <c r="AQ12" s="285">
        <v>9</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487</v>
      </c>
      <c r="AL13" s="1132"/>
      <c r="AM13" s="1132"/>
      <c r="AN13" s="1133"/>
      <c r="AO13" s="284">
        <v>56363</v>
      </c>
      <c r="AP13" s="284">
        <v>1075</v>
      </c>
      <c r="AQ13" s="285">
        <v>2955</v>
      </c>
      <c r="AR13" s="286">
        <v>-63.6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488</v>
      </c>
      <c r="AL14" s="1132"/>
      <c r="AM14" s="1132"/>
      <c r="AN14" s="1133"/>
      <c r="AO14" s="284">
        <v>83138</v>
      </c>
      <c r="AP14" s="284">
        <v>1586</v>
      </c>
      <c r="AQ14" s="285">
        <v>1434</v>
      </c>
      <c r="AR14" s="286">
        <v>10.6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489</v>
      </c>
      <c r="AL15" s="1135"/>
      <c r="AM15" s="1135"/>
      <c r="AN15" s="1136"/>
      <c r="AO15" s="284">
        <v>-40173</v>
      </c>
      <c r="AP15" s="284">
        <v>-766</v>
      </c>
      <c r="AQ15" s="285">
        <v>-3102</v>
      </c>
      <c r="AR15" s="286">
        <v>-75.3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176</v>
      </c>
      <c r="AL16" s="1135"/>
      <c r="AM16" s="1135"/>
      <c r="AN16" s="1136"/>
      <c r="AO16" s="284">
        <v>3108913</v>
      </c>
      <c r="AP16" s="284">
        <v>59310</v>
      </c>
      <c r="AQ16" s="285">
        <v>75147</v>
      </c>
      <c r="AR16" s="286">
        <v>-21.1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494</v>
      </c>
      <c r="AL21" s="1138"/>
      <c r="AM21" s="1138"/>
      <c r="AN21" s="1139"/>
      <c r="AO21" s="297">
        <v>6.26</v>
      </c>
      <c r="AP21" s="298">
        <v>6.62</v>
      </c>
      <c r="AQ21" s="299">
        <v>-0.36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495</v>
      </c>
      <c r="AL22" s="1138"/>
      <c r="AM22" s="1138"/>
      <c r="AN22" s="1139"/>
      <c r="AO22" s="302">
        <v>93.4</v>
      </c>
      <c r="AP22" s="303">
        <v>98.3</v>
      </c>
      <c r="AQ22" s="304">
        <v>-4.9000000000000004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0" t="s">
        <v>496</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499</v>
      </c>
      <c r="AL32" s="1122"/>
      <c r="AM32" s="1122"/>
      <c r="AN32" s="1123"/>
      <c r="AO32" s="312">
        <v>620190</v>
      </c>
      <c r="AP32" s="312">
        <v>11832</v>
      </c>
      <c r="AQ32" s="313">
        <v>34847</v>
      </c>
      <c r="AR32" s="314">
        <v>-66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500</v>
      </c>
      <c r="AL33" s="1122"/>
      <c r="AM33" s="1122"/>
      <c r="AN33" s="1123"/>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501</v>
      </c>
      <c r="AL34" s="1122"/>
      <c r="AM34" s="1122"/>
      <c r="AN34" s="1123"/>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502</v>
      </c>
      <c r="AL35" s="1122"/>
      <c r="AM35" s="1122"/>
      <c r="AN35" s="1123"/>
      <c r="AO35" s="312">
        <v>13776</v>
      </c>
      <c r="AP35" s="312">
        <v>263</v>
      </c>
      <c r="AQ35" s="313">
        <v>8260</v>
      </c>
      <c r="AR35" s="314">
        <v>-96.8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503</v>
      </c>
      <c r="AL36" s="1122"/>
      <c r="AM36" s="1122"/>
      <c r="AN36" s="1123"/>
      <c r="AO36" s="312">
        <v>63369</v>
      </c>
      <c r="AP36" s="312">
        <v>1209</v>
      </c>
      <c r="AQ36" s="313">
        <v>1689</v>
      </c>
      <c r="AR36" s="314">
        <v>-28.4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504</v>
      </c>
      <c r="AL37" s="1122"/>
      <c r="AM37" s="1122"/>
      <c r="AN37" s="1123"/>
      <c r="AO37" s="312">
        <v>4166</v>
      </c>
      <c r="AP37" s="312">
        <v>79</v>
      </c>
      <c r="AQ37" s="313">
        <v>748</v>
      </c>
      <c r="AR37" s="314">
        <v>-89.4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505</v>
      </c>
      <c r="AL38" s="1125"/>
      <c r="AM38" s="1125"/>
      <c r="AN38" s="1126"/>
      <c r="AO38" s="315" t="s">
        <v>486</v>
      </c>
      <c r="AP38" s="315" t="s">
        <v>486</v>
      </c>
      <c r="AQ38" s="316">
        <v>1</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506</v>
      </c>
      <c r="AL39" s="1125"/>
      <c r="AM39" s="1125"/>
      <c r="AN39" s="1126"/>
      <c r="AO39" s="312">
        <v>-17621</v>
      </c>
      <c r="AP39" s="312">
        <v>-336</v>
      </c>
      <c r="AQ39" s="313">
        <v>-5762</v>
      </c>
      <c r="AR39" s="314">
        <v>-94.2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507</v>
      </c>
      <c r="AL40" s="1122"/>
      <c r="AM40" s="1122"/>
      <c r="AN40" s="1123"/>
      <c r="AO40" s="312">
        <v>-840678</v>
      </c>
      <c r="AP40" s="312">
        <v>-16038</v>
      </c>
      <c r="AQ40" s="313">
        <v>-27609</v>
      </c>
      <c r="AR40" s="314">
        <v>-41.9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286</v>
      </c>
      <c r="AL41" s="1128"/>
      <c r="AM41" s="1128"/>
      <c r="AN41" s="1129"/>
      <c r="AO41" s="312">
        <v>-156798</v>
      </c>
      <c r="AP41" s="312">
        <v>-2991</v>
      </c>
      <c r="AQ41" s="313">
        <v>12179</v>
      </c>
      <c r="AR41" s="314">
        <v>-124.6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477</v>
      </c>
      <c r="AN49" s="1116" t="s">
        <v>510</v>
      </c>
      <c r="AO49" s="1117"/>
      <c r="AP49" s="1117"/>
      <c r="AQ49" s="1117"/>
      <c r="AR49" s="111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1256907</v>
      </c>
      <c r="AN51" s="334">
        <v>23911</v>
      </c>
      <c r="AO51" s="335">
        <v>63.3</v>
      </c>
      <c r="AP51" s="336">
        <v>45588</v>
      </c>
      <c r="AQ51" s="337">
        <v>8.6999999999999993</v>
      </c>
      <c r="AR51" s="338">
        <v>54.6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474395</v>
      </c>
      <c r="AN52" s="342">
        <v>9025</v>
      </c>
      <c r="AO52" s="343">
        <v>6.4</v>
      </c>
      <c r="AP52" s="344">
        <v>24150</v>
      </c>
      <c r="AQ52" s="345">
        <v>3.4</v>
      </c>
      <c r="AR52" s="346">
        <v>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996919</v>
      </c>
      <c r="AN53" s="334">
        <v>19014</v>
      </c>
      <c r="AO53" s="335">
        <v>-20.5</v>
      </c>
      <c r="AP53" s="336">
        <v>45483</v>
      </c>
      <c r="AQ53" s="337">
        <v>-0.2</v>
      </c>
      <c r="AR53" s="338">
        <v>-20.3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450501</v>
      </c>
      <c r="AN54" s="342">
        <v>8592</v>
      </c>
      <c r="AO54" s="343">
        <v>-4.8</v>
      </c>
      <c r="AP54" s="344">
        <v>24241</v>
      </c>
      <c r="AQ54" s="345">
        <v>0.4</v>
      </c>
      <c r="AR54" s="346">
        <v>-5.2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1915483</v>
      </c>
      <c r="AN55" s="334">
        <v>36490</v>
      </c>
      <c r="AO55" s="335">
        <v>91.9</v>
      </c>
      <c r="AP55" s="336">
        <v>45945</v>
      </c>
      <c r="AQ55" s="337">
        <v>1</v>
      </c>
      <c r="AR55" s="338">
        <v>90.9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677504</v>
      </c>
      <c r="AN56" s="342">
        <v>12906</v>
      </c>
      <c r="AO56" s="343">
        <v>50.2</v>
      </c>
      <c r="AP56" s="344">
        <v>25180</v>
      </c>
      <c r="AQ56" s="345">
        <v>3.9</v>
      </c>
      <c r="AR56" s="346">
        <v>46.3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1180967</v>
      </c>
      <c r="AN57" s="334">
        <v>22538</v>
      </c>
      <c r="AO57" s="335">
        <v>-38.200000000000003</v>
      </c>
      <c r="AP57" s="336">
        <v>44475</v>
      </c>
      <c r="AQ57" s="337">
        <v>-3.2</v>
      </c>
      <c r="AR57" s="338">
        <v>-35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906270</v>
      </c>
      <c r="AN58" s="342">
        <v>17296</v>
      </c>
      <c r="AO58" s="343">
        <v>34</v>
      </c>
      <c r="AP58" s="344">
        <v>24780</v>
      </c>
      <c r="AQ58" s="345">
        <v>-1.6</v>
      </c>
      <c r="AR58" s="346">
        <v>35.6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2644934</v>
      </c>
      <c r="AN59" s="334">
        <v>50459</v>
      </c>
      <c r="AO59" s="335">
        <v>123.9</v>
      </c>
      <c r="AP59" s="336">
        <v>45982</v>
      </c>
      <c r="AQ59" s="337">
        <v>3.4</v>
      </c>
      <c r="AR59" s="338">
        <v>120.5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1958935</v>
      </c>
      <c r="AN60" s="342">
        <v>37371</v>
      </c>
      <c r="AO60" s="343">
        <v>116.1</v>
      </c>
      <c r="AP60" s="344">
        <v>25583</v>
      </c>
      <c r="AQ60" s="345">
        <v>3.2</v>
      </c>
      <c r="AR60" s="346">
        <v>112.9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1599042</v>
      </c>
      <c r="AN61" s="349">
        <v>30482</v>
      </c>
      <c r="AO61" s="350">
        <v>44.1</v>
      </c>
      <c r="AP61" s="351">
        <v>45495</v>
      </c>
      <c r="AQ61" s="352">
        <v>1.9</v>
      </c>
      <c r="AR61" s="338">
        <v>42.2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893521</v>
      </c>
      <c r="AN62" s="342">
        <v>17038</v>
      </c>
      <c r="AO62" s="343">
        <v>40.4</v>
      </c>
      <c r="AP62" s="344">
        <v>24787</v>
      </c>
      <c r="AQ62" s="345">
        <v>1.9</v>
      </c>
      <c r="AR62" s="346">
        <v>38.5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askx2ZZcgx08QERsARcVo5PmL5xiDkiTdOydjMxT1gaucaFw6je2QQkFcVk20oT0FN4qV7OuhAI70tuBtbQkQ==" saltValue="tHbKkHH5qJBkoaEGv8yrg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LRkbHzTpzx5lGT9bEkRQsRKUgVVeY+DMAc0+ErqA94jnLGtVhYK8AyC0ytoFosg/w8FhGiA5EegDfPO2MUVB4w==" saltValue="fANHNdsKiIccjMsLAAWqW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quVvzh3w/Hnz3WnRB7J8Xp+X+NyEixahxTet5ZtdZ1uvdGg5KXn/oKZRAcXvyeGO+8DFN81c8JRvWrizPl0cPQ==" saltValue="/caHBTHwf92wOj99I9rlB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40" t="s">
        <v>3</v>
      </c>
      <c r="D47" s="1140"/>
      <c r="E47" s="1141"/>
      <c r="F47" s="11">
        <v>49.32</v>
      </c>
      <c r="G47" s="12">
        <v>47.89</v>
      </c>
      <c r="H47" s="12">
        <v>47.94</v>
      </c>
      <c r="I47" s="12">
        <v>49.65</v>
      </c>
      <c r="J47" s="13">
        <v>45.66</v>
      </c>
    </row>
    <row r="48" spans="2:10" ht="57.75" customHeight="1" x14ac:dyDescent="0.15">
      <c r="B48" s="14"/>
      <c r="C48" s="1142" t="s">
        <v>4</v>
      </c>
      <c r="D48" s="1142"/>
      <c r="E48" s="1143"/>
      <c r="F48" s="15">
        <v>7.72</v>
      </c>
      <c r="G48" s="16">
        <v>10.029999999999999</v>
      </c>
      <c r="H48" s="16">
        <v>10.17</v>
      </c>
      <c r="I48" s="16">
        <v>15.16</v>
      </c>
      <c r="J48" s="17">
        <v>11.6</v>
      </c>
    </row>
    <row r="49" spans="2:10" ht="57.75" customHeight="1" thickBot="1" x14ac:dyDescent="0.2">
      <c r="B49" s="18"/>
      <c r="C49" s="1144" t="s">
        <v>5</v>
      </c>
      <c r="D49" s="1144"/>
      <c r="E49" s="1145"/>
      <c r="F49" s="19">
        <v>7.14</v>
      </c>
      <c r="G49" s="20">
        <v>3.13</v>
      </c>
      <c r="H49" s="20">
        <v>3.99</v>
      </c>
      <c r="I49" s="20">
        <v>5.67</v>
      </c>
      <c r="J49" s="21" t="s">
        <v>529</v>
      </c>
    </row>
    <row r="50" spans="2:10" x14ac:dyDescent="0.15"/>
  </sheetData>
  <sheetProtection algorithmName="SHA-512" hashValue="18vNwzcyzbLyHjXXMAs38xTHbahElItbksVyDg5vYq1V40rW0xEIceh3/Ih2gmISGtUoxa1T6g7F6bZ8+AN1CA==" saltValue="3SpmPAWKeBQgaOrVpZd5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2" t="s">
        <v>530</v>
      </c>
      <c r="D34" s="1152"/>
      <c r="E34" s="1153"/>
      <c r="F34" s="32">
        <v>17.149999999999999</v>
      </c>
      <c r="G34" s="33">
        <v>18.22</v>
      </c>
      <c r="H34" s="33">
        <v>17.809999999999999</v>
      </c>
      <c r="I34" s="33">
        <v>20.100000000000001</v>
      </c>
      <c r="J34" s="34">
        <v>17.77</v>
      </c>
      <c r="K34" s="22"/>
      <c r="L34" s="22"/>
      <c r="M34" s="22"/>
      <c r="N34" s="22"/>
      <c r="O34" s="22"/>
      <c r="P34" s="22"/>
    </row>
    <row r="35" spans="1:16" ht="39" customHeight="1" x14ac:dyDescent="0.15">
      <c r="A35" s="22"/>
      <c r="B35" s="35"/>
      <c r="C35" s="1146" t="s">
        <v>531</v>
      </c>
      <c r="D35" s="1147"/>
      <c r="E35" s="1148"/>
      <c r="F35" s="36">
        <v>7.71</v>
      </c>
      <c r="G35" s="37">
        <v>10.02</v>
      </c>
      <c r="H35" s="37">
        <v>10.16</v>
      </c>
      <c r="I35" s="37">
        <v>15.16</v>
      </c>
      <c r="J35" s="38">
        <v>11.59</v>
      </c>
      <c r="K35" s="22"/>
      <c r="L35" s="22"/>
      <c r="M35" s="22"/>
      <c r="N35" s="22"/>
      <c r="O35" s="22"/>
      <c r="P35" s="22"/>
    </row>
    <row r="36" spans="1:16" ht="39" customHeight="1" x14ac:dyDescent="0.15">
      <c r="A36" s="22"/>
      <c r="B36" s="35"/>
      <c r="C36" s="1146" t="s">
        <v>532</v>
      </c>
      <c r="D36" s="1147"/>
      <c r="E36" s="1148"/>
      <c r="F36" s="36" t="s">
        <v>486</v>
      </c>
      <c r="G36" s="37">
        <v>0.55000000000000004</v>
      </c>
      <c r="H36" s="37">
        <v>0.65</v>
      </c>
      <c r="I36" s="37">
        <v>1.1100000000000001</v>
      </c>
      <c r="J36" s="38">
        <v>1.87</v>
      </c>
      <c r="K36" s="22"/>
      <c r="L36" s="22"/>
      <c r="M36" s="22"/>
      <c r="N36" s="22"/>
      <c r="O36" s="22"/>
      <c r="P36" s="22"/>
    </row>
    <row r="37" spans="1:16" ht="39" customHeight="1" x14ac:dyDescent="0.15">
      <c r="A37" s="22"/>
      <c r="B37" s="35"/>
      <c r="C37" s="1146" t="s">
        <v>533</v>
      </c>
      <c r="D37" s="1147"/>
      <c r="E37" s="1148"/>
      <c r="F37" s="36">
        <v>0.6</v>
      </c>
      <c r="G37" s="37">
        <v>1.57</v>
      </c>
      <c r="H37" s="37">
        <v>1.34</v>
      </c>
      <c r="I37" s="37">
        <v>1.82</v>
      </c>
      <c r="J37" s="38">
        <v>1.29</v>
      </c>
      <c r="K37" s="22"/>
      <c r="L37" s="22"/>
      <c r="M37" s="22"/>
      <c r="N37" s="22"/>
      <c r="O37" s="22"/>
      <c r="P37" s="22"/>
    </row>
    <row r="38" spans="1:16" ht="39" customHeight="1" x14ac:dyDescent="0.15">
      <c r="A38" s="22"/>
      <c r="B38" s="35"/>
      <c r="C38" s="1146" t="s">
        <v>534</v>
      </c>
      <c r="D38" s="1147"/>
      <c r="E38" s="1148"/>
      <c r="F38" s="36">
        <v>0.36</v>
      </c>
      <c r="G38" s="37">
        <v>0.27</v>
      </c>
      <c r="H38" s="37">
        <v>0.56000000000000005</v>
      </c>
      <c r="I38" s="37">
        <v>0.36</v>
      </c>
      <c r="J38" s="38">
        <v>0.3</v>
      </c>
      <c r="K38" s="22"/>
      <c r="L38" s="22"/>
      <c r="M38" s="22"/>
      <c r="N38" s="22"/>
      <c r="O38" s="22"/>
      <c r="P38" s="22"/>
    </row>
    <row r="39" spans="1:16" ht="39" customHeight="1" x14ac:dyDescent="0.15">
      <c r="A39" s="22"/>
      <c r="B39" s="35"/>
      <c r="C39" s="1146" t="s">
        <v>535</v>
      </c>
      <c r="D39" s="1147"/>
      <c r="E39" s="1148"/>
      <c r="F39" s="36">
        <v>0.09</v>
      </c>
      <c r="G39" s="37">
        <v>0.09</v>
      </c>
      <c r="H39" s="37">
        <v>0.08</v>
      </c>
      <c r="I39" s="37">
        <v>0.1</v>
      </c>
      <c r="J39" s="38">
        <v>0.11</v>
      </c>
      <c r="K39" s="22"/>
      <c r="L39" s="22"/>
      <c r="M39" s="22"/>
      <c r="N39" s="22"/>
      <c r="O39" s="22"/>
      <c r="P39" s="22"/>
    </row>
    <row r="40" spans="1:16" ht="39" customHeight="1" x14ac:dyDescent="0.15">
      <c r="A40" s="22"/>
      <c r="B40" s="35"/>
      <c r="C40" s="1146" t="s">
        <v>536</v>
      </c>
      <c r="D40" s="1147"/>
      <c r="E40" s="1148"/>
      <c r="F40" s="36" t="s">
        <v>486</v>
      </c>
      <c r="G40" s="37" t="s">
        <v>486</v>
      </c>
      <c r="H40" s="37">
        <v>0</v>
      </c>
      <c r="I40" s="37">
        <v>0</v>
      </c>
      <c r="J40" s="38">
        <v>0.01</v>
      </c>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537</v>
      </c>
      <c r="D42" s="1147"/>
      <c r="E42" s="1148"/>
      <c r="F42" s="36" t="s">
        <v>486</v>
      </c>
      <c r="G42" s="37" t="s">
        <v>486</v>
      </c>
      <c r="H42" s="37" t="s">
        <v>486</v>
      </c>
      <c r="I42" s="37" t="s">
        <v>486</v>
      </c>
      <c r="J42" s="38" t="s">
        <v>486</v>
      </c>
      <c r="K42" s="22"/>
      <c r="L42" s="22"/>
      <c r="M42" s="22"/>
      <c r="N42" s="22"/>
      <c r="O42" s="22"/>
      <c r="P42" s="22"/>
    </row>
    <row r="43" spans="1:16" ht="39" customHeight="1" thickBot="1" x14ac:dyDescent="0.2">
      <c r="A43" s="22"/>
      <c r="B43" s="40"/>
      <c r="C43" s="1149" t="s">
        <v>538</v>
      </c>
      <c r="D43" s="1150"/>
      <c r="E43" s="1151"/>
      <c r="F43" s="41">
        <v>0.26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Mk14+MjafpkUdE6eskyPkZ8u3VzAmVP7kDPaIHJjEnKpL0mBcC6dyfhfY5K5X1BZ1o++FhJiGkNm8ALGjPtyw==" saltValue="FEj4LiDieqFPG7tFr2Am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7" t="s">
        <v>9</v>
      </c>
      <c r="C45" s="1178"/>
      <c r="D45" s="58"/>
      <c r="E45" s="1183" t="s">
        <v>10</v>
      </c>
      <c r="F45" s="1183"/>
      <c r="G45" s="1183"/>
      <c r="H45" s="1183"/>
      <c r="I45" s="1183"/>
      <c r="J45" s="1184"/>
      <c r="K45" s="59">
        <v>504</v>
      </c>
      <c r="L45" s="60">
        <v>469</v>
      </c>
      <c r="M45" s="60">
        <v>501</v>
      </c>
      <c r="N45" s="60">
        <v>567</v>
      </c>
      <c r="O45" s="61">
        <v>620</v>
      </c>
      <c r="P45" s="48"/>
      <c r="Q45" s="48"/>
      <c r="R45" s="48"/>
      <c r="S45" s="48"/>
      <c r="T45" s="48"/>
      <c r="U45" s="48"/>
    </row>
    <row r="46" spans="1:21" ht="30.75" customHeight="1" x14ac:dyDescent="0.15">
      <c r="A46" s="48"/>
      <c r="B46" s="1179"/>
      <c r="C46" s="1180"/>
      <c r="D46" s="62"/>
      <c r="E46" s="1156" t="s">
        <v>11</v>
      </c>
      <c r="F46" s="1156"/>
      <c r="G46" s="1156"/>
      <c r="H46" s="1156"/>
      <c r="I46" s="1156"/>
      <c r="J46" s="1157"/>
      <c r="K46" s="63" t="s">
        <v>486</v>
      </c>
      <c r="L46" s="64" t="s">
        <v>486</v>
      </c>
      <c r="M46" s="64" t="s">
        <v>486</v>
      </c>
      <c r="N46" s="64" t="s">
        <v>486</v>
      </c>
      <c r="O46" s="65" t="s">
        <v>486</v>
      </c>
      <c r="P46" s="48"/>
      <c r="Q46" s="48"/>
      <c r="R46" s="48"/>
      <c r="S46" s="48"/>
      <c r="T46" s="48"/>
      <c r="U46" s="48"/>
    </row>
    <row r="47" spans="1:21" ht="30.75" customHeight="1" x14ac:dyDescent="0.15">
      <c r="A47" s="48"/>
      <c r="B47" s="1179"/>
      <c r="C47" s="1180"/>
      <c r="D47" s="62"/>
      <c r="E47" s="1156" t="s">
        <v>12</v>
      </c>
      <c r="F47" s="1156"/>
      <c r="G47" s="1156"/>
      <c r="H47" s="1156"/>
      <c r="I47" s="1156"/>
      <c r="J47" s="1157"/>
      <c r="K47" s="63" t="s">
        <v>486</v>
      </c>
      <c r="L47" s="64" t="s">
        <v>486</v>
      </c>
      <c r="M47" s="64" t="s">
        <v>486</v>
      </c>
      <c r="N47" s="64" t="s">
        <v>486</v>
      </c>
      <c r="O47" s="65" t="s">
        <v>486</v>
      </c>
      <c r="P47" s="48"/>
      <c r="Q47" s="48"/>
      <c r="R47" s="48"/>
      <c r="S47" s="48"/>
      <c r="T47" s="48"/>
      <c r="U47" s="48"/>
    </row>
    <row r="48" spans="1:21" ht="30.75" customHeight="1" x14ac:dyDescent="0.15">
      <c r="A48" s="48"/>
      <c r="B48" s="1179"/>
      <c r="C48" s="1180"/>
      <c r="D48" s="62"/>
      <c r="E48" s="1156" t="s">
        <v>13</v>
      </c>
      <c r="F48" s="1156"/>
      <c r="G48" s="1156"/>
      <c r="H48" s="1156"/>
      <c r="I48" s="1156"/>
      <c r="J48" s="1157"/>
      <c r="K48" s="63">
        <v>103</v>
      </c>
      <c r="L48" s="64">
        <v>70</v>
      </c>
      <c r="M48" s="64">
        <v>57</v>
      </c>
      <c r="N48" s="64">
        <v>26</v>
      </c>
      <c r="O48" s="65">
        <v>14</v>
      </c>
      <c r="P48" s="48"/>
      <c r="Q48" s="48"/>
      <c r="R48" s="48"/>
      <c r="S48" s="48"/>
      <c r="T48" s="48"/>
      <c r="U48" s="48"/>
    </row>
    <row r="49" spans="1:21" ht="30.75" customHeight="1" x14ac:dyDescent="0.15">
      <c r="A49" s="48"/>
      <c r="B49" s="1179"/>
      <c r="C49" s="1180"/>
      <c r="D49" s="62"/>
      <c r="E49" s="1156" t="s">
        <v>14</v>
      </c>
      <c r="F49" s="1156"/>
      <c r="G49" s="1156"/>
      <c r="H49" s="1156"/>
      <c r="I49" s="1156"/>
      <c r="J49" s="1157"/>
      <c r="K49" s="63">
        <v>57</v>
      </c>
      <c r="L49" s="64">
        <v>51</v>
      </c>
      <c r="M49" s="64">
        <v>46</v>
      </c>
      <c r="N49" s="64">
        <v>45</v>
      </c>
      <c r="O49" s="65">
        <v>63</v>
      </c>
      <c r="P49" s="48"/>
      <c r="Q49" s="48"/>
      <c r="R49" s="48"/>
      <c r="S49" s="48"/>
      <c r="T49" s="48"/>
      <c r="U49" s="48"/>
    </row>
    <row r="50" spans="1:21" ht="30.75" customHeight="1" x14ac:dyDescent="0.15">
      <c r="A50" s="48"/>
      <c r="B50" s="1179"/>
      <c r="C50" s="1180"/>
      <c r="D50" s="62"/>
      <c r="E50" s="1156" t="s">
        <v>15</v>
      </c>
      <c r="F50" s="1156"/>
      <c r="G50" s="1156"/>
      <c r="H50" s="1156"/>
      <c r="I50" s="1156"/>
      <c r="J50" s="1157"/>
      <c r="K50" s="63">
        <v>4</v>
      </c>
      <c r="L50" s="64">
        <v>4</v>
      </c>
      <c r="M50" s="64">
        <v>2</v>
      </c>
      <c r="N50" s="64">
        <v>10</v>
      </c>
      <c r="O50" s="65">
        <v>4</v>
      </c>
      <c r="P50" s="48"/>
      <c r="Q50" s="48"/>
      <c r="R50" s="48"/>
      <c r="S50" s="48"/>
      <c r="T50" s="48"/>
      <c r="U50" s="48"/>
    </row>
    <row r="51" spans="1:21" ht="30.75" customHeight="1" x14ac:dyDescent="0.15">
      <c r="A51" s="48"/>
      <c r="B51" s="1181"/>
      <c r="C51" s="1182"/>
      <c r="D51" s="66"/>
      <c r="E51" s="1156" t="s">
        <v>16</v>
      </c>
      <c r="F51" s="1156"/>
      <c r="G51" s="1156"/>
      <c r="H51" s="1156"/>
      <c r="I51" s="1156"/>
      <c r="J51" s="1157"/>
      <c r="K51" s="63" t="s">
        <v>486</v>
      </c>
      <c r="L51" s="64" t="s">
        <v>486</v>
      </c>
      <c r="M51" s="64" t="s">
        <v>486</v>
      </c>
      <c r="N51" s="64" t="s">
        <v>486</v>
      </c>
      <c r="O51" s="65" t="s">
        <v>486</v>
      </c>
      <c r="P51" s="48"/>
      <c r="Q51" s="48"/>
      <c r="R51" s="48"/>
      <c r="S51" s="48"/>
      <c r="T51" s="48"/>
      <c r="U51" s="48"/>
    </row>
    <row r="52" spans="1:21" ht="30.75" customHeight="1" x14ac:dyDescent="0.15">
      <c r="A52" s="48"/>
      <c r="B52" s="1154" t="s">
        <v>17</v>
      </c>
      <c r="C52" s="1155"/>
      <c r="D52" s="66"/>
      <c r="E52" s="1156" t="s">
        <v>18</v>
      </c>
      <c r="F52" s="1156"/>
      <c r="G52" s="1156"/>
      <c r="H52" s="1156"/>
      <c r="I52" s="1156"/>
      <c r="J52" s="1157"/>
      <c r="K52" s="63">
        <v>849</v>
      </c>
      <c r="L52" s="64">
        <v>828</v>
      </c>
      <c r="M52" s="64">
        <v>833</v>
      </c>
      <c r="N52" s="64">
        <v>849</v>
      </c>
      <c r="O52" s="65">
        <v>859</v>
      </c>
      <c r="P52" s="48"/>
      <c r="Q52" s="48"/>
      <c r="R52" s="48"/>
      <c r="S52" s="48"/>
      <c r="T52" s="48"/>
      <c r="U52" s="48"/>
    </row>
    <row r="53" spans="1:21" ht="30.75" customHeight="1" thickBot="1" x14ac:dyDescent="0.2">
      <c r="A53" s="48"/>
      <c r="B53" s="1158" t="s">
        <v>19</v>
      </c>
      <c r="C53" s="1159"/>
      <c r="D53" s="67"/>
      <c r="E53" s="1160" t="s">
        <v>20</v>
      </c>
      <c r="F53" s="1160"/>
      <c r="G53" s="1160"/>
      <c r="H53" s="1160"/>
      <c r="I53" s="1160"/>
      <c r="J53" s="1161"/>
      <c r="K53" s="68">
        <v>-181</v>
      </c>
      <c r="L53" s="69">
        <v>-234</v>
      </c>
      <c r="M53" s="69">
        <v>-227</v>
      </c>
      <c r="N53" s="69">
        <v>-201</v>
      </c>
      <c r="O53" s="70">
        <v>-158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2" t="s">
        <v>24</v>
      </c>
      <c r="C58" s="1163"/>
      <c r="D58" s="1168" t="s">
        <v>25</v>
      </c>
      <c r="E58" s="1169"/>
      <c r="F58" s="1169"/>
      <c r="G58" s="1169"/>
      <c r="H58" s="1169"/>
      <c r="I58" s="1169"/>
      <c r="J58" s="1170"/>
      <c r="K58" s="83"/>
      <c r="L58" s="84"/>
      <c r="M58" s="84"/>
      <c r="N58" s="84"/>
      <c r="O58" s="85"/>
    </row>
    <row r="59" spans="1:21" ht="31.5" customHeight="1" x14ac:dyDescent="0.15">
      <c r="B59" s="1164"/>
      <c r="C59" s="1165"/>
      <c r="D59" s="1171" t="s">
        <v>26</v>
      </c>
      <c r="E59" s="1172"/>
      <c r="F59" s="1172"/>
      <c r="G59" s="1172"/>
      <c r="H59" s="1172"/>
      <c r="I59" s="1172"/>
      <c r="J59" s="1173"/>
      <c r="K59" s="86"/>
      <c r="L59" s="87"/>
      <c r="M59" s="87"/>
      <c r="N59" s="87"/>
      <c r="O59" s="88"/>
    </row>
    <row r="60" spans="1:21" ht="31.5" customHeight="1" thickBot="1" x14ac:dyDescent="0.2">
      <c r="B60" s="1166"/>
      <c r="C60" s="1167"/>
      <c r="D60" s="1174" t="s">
        <v>27</v>
      </c>
      <c r="E60" s="1175"/>
      <c r="F60" s="1175"/>
      <c r="G60" s="1175"/>
      <c r="H60" s="1175"/>
      <c r="I60" s="1175"/>
      <c r="J60" s="117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roholgrnlk7XL/25vF0oB7RpYlKkCIsv9BYky8rtj2pThbQcQSZWBWCcDxU3SfPnJ/dwm0/mysivweueC5EtQ==" saltValue="90v3bEi2AyhtU+chh8STK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7" t="s">
        <v>30</v>
      </c>
      <c r="C41" s="1198"/>
      <c r="D41" s="105"/>
      <c r="E41" s="1199" t="s">
        <v>31</v>
      </c>
      <c r="F41" s="1199"/>
      <c r="G41" s="1199"/>
      <c r="H41" s="1200"/>
      <c r="I41" s="355">
        <v>6090</v>
      </c>
      <c r="J41" s="356">
        <v>6218</v>
      </c>
      <c r="K41" s="356">
        <v>6209</v>
      </c>
      <c r="L41" s="356">
        <v>6211</v>
      </c>
      <c r="M41" s="357">
        <v>6547</v>
      </c>
    </row>
    <row r="42" spans="2:13" ht="27.75" customHeight="1" x14ac:dyDescent="0.15">
      <c r="B42" s="1187"/>
      <c r="C42" s="1188"/>
      <c r="D42" s="106"/>
      <c r="E42" s="1191" t="s">
        <v>32</v>
      </c>
      <c r="F42" s="1191"/>
      <c r="G42" s="1191"/>
      <c r="H42" s="1192"/>
      <c r="I42" s="358" t="s">
        <v>486</v>
      </c>
      <c r="J42" s="359" t="s">
        <v>486</v>
      </c>
      <c r="K42" s="359" t="s">
        <v>486</v>
      </c>
      <c r="L42" s="359" t="s">
        <v>486</v>
      </c>
      <c r="M42" s="360" t="s">
        <v>486</v>
      </c>
    </row>
    <row r="43" spans="2:13" ht="27.75" customHeight="1" x14ac:dyDescent="0.15">
      <c r="B43" s="1187"/>
      <c r="C43" s="1188"/>
      <c r="D43" s="106"/>
      <c r="E43" s="1191" t="s">
        <v>33</v>
      </c>
      <c r="F43" s="1191"/>
      <c r="G43" s="1191"/>
      <c r="H43" s="1192"/>
      <c r="I43" s="358">
        <v>496</v>
      </c>
      <c r="J43" s="359">
        <v>381</v>
      </c>
      <c r="K43" s="359">
        <v>296</v>
      </c>
      <c r="L43" s="359">
        <v>239</v>
      </c>
      <c r="M43" s="360">
        <v>185</v>
      </c>
    </row>
    <row r="44" spans="2:13" ht="27.75" customHeight="1" x14ac:dyDescent="0.15">
      <c r="B44" s="1187"/>
      <c r="C44" s="1188"/>
      <c r="D44" s="106"/>
      <c r="E44" s="1191" t="s">
        <v>34</v>
      </c>
      <c r="F44" s="1191"/>
      <c r="G44" s="1191"/>
      <c r="H44" s="1192"/>
      <c r="I44" s="358">
        <v>293</v>
      </c>
      <c r="J44" s="359">
        <v>247</v>
      </c>
      <c r="K44" s="359">
        <v>242</v>
      </c>
      <c r="L44" s="359">
        <v>391</v>
      </c>
      <c r="M44" s="360">
        <v>368</v>
      </c>
    </row>
    <row r="45" spans="2:13" ht="27.75" customHeight="1" x14ac:dyDescent="0.15">
      <c r="B45" s="1187"/>
      <c r="C45" s="1188"/>
      <c r="D45" s="106"/>
      <c r="E45" s="1191" t="s">
        <v>35</v>
      </c>
      <c r="F45" s="1191"/>
      <c r="G45" s="1191"/>
      <c r="H45" s="1192"/>
      <c r="I45" s="358" t="s">
        <v>486</v>
      </c>
      <c r="J45" s="359">
        <v>171</v>
      </c>
      <c r="K45" s="359">
        <v>294</v>
      </c>
      <c r="L45" s="359">
        <v>417</v>
      </c>
      <c r="M45" s="360">
        <v>509</v>
      </c>
    </row>
    <row r="46" spans="2:13" ht="27.75" customHeight="1" x14ac:dyDescent="0.15">
      <c r="B46" s="1187"/>
      <c r="C46" s="1188"/>
      <c r="D46" s="107"/>
      <c r="E46" s="1191" t="s">
        <v>36</v>
      </c>
      <c r="F46" s="1191"/>
      <c r="G46" s="1191"/>
      <c r="H46" s="1192"/>
      <c r="I46" s="358">
        <v>0</v>
      </c>
      <c r="J46" s="359" t="s">
        <v>486</v>
      </c>
      <c r="K46" s="359" t="s">
        <v>486</v>
      </c>
      <c r="L46" s="359" t="s">
        <v>486</v>
      </c>
      <c r="M46" s="360" t="s">
        <v>486</v>
      </c>
    </row>
    <row r="47" spans="2:13" ht="27.75" customHeight="1" x14ac:dyDescent="0.15">
      <c r="B47" s="1187"/>
      <c r="C47" s="1188"/>
      <c r="D47" s="108"/>
      <c r="E47" s="1201" t="s">
        <v>37</v>
      </c>
      <c r="F47" s="1202"/>
      <c r="G47" s="1202"/>
      <c r="H47" s="1203"/>
      <c r="I47" s="358" t="s">
        <v>486</v>
      </c>
      <c r="J47" s="359" t="s">
        <v>486</v>
      </c>
      <c r="K47" s="359" t="s">
        <v>486</v>
      </c>
      <c r="L47" s="359" t="s">
        <v>486</v>
      </c>
      <c r="M47" s="360" t="s">
        <v>486</v>
      </c>
    </row>
    <row r="48" spans="2:13" ht="27.75" customHeight="1" x14ac:dyDescent="0.15">
      <c r="B48" s="1187"/>
      <c r="C48" s="1188"/>
      <c r="D48" s="106"/>
      <c r="E48" s="1191" t="s">
        <v>38</v>
      </c>
      <c r="F48" s="1191"/>
      <c r="G48" s="1191"/>
      <c r="H48" s="1192"/>
      <c r="I48" s="358" t="s">
        <v>486</v>
      </c>
      <c r="J48" s="359" t="s">
        <v>486</v>
      </c>
      <c r="K48" s="359" t="s">
        <v>486</v>
      </c>
      <c r="L48" s="359" t="s">
        <v>486</v>
      </c>
      <c r="M48" s="360" t="s">
        <v>486</v>
      </c>
    </row>
    <row r="49" spans="2:13" ht="27.75" customHeight="1" x14ac:dyDescent="0.15">
      <c r="B49" s="1189"/>
      <c r="C49" s="1190"/>
      <c r="D49" s="106"/>
      <c r="E49" s="1191" t="s">
        <v>39</v>
      </c>
      <c r="F49" s="1191"/>
      <c r="G49" s="1191"/>
      <c r="H49" s="1192"/>
      <c r="I49" s="358" t="s">
        <v>486</v>
      </c>
      <c r="J49" s="359" t="s">
        <v>486</v>
      </c>
      <c r="K49" s="359" t="s">
        <v>486</v>
      </c>
      <c r="L49" s="359" t="s">
        <v>486</v>
      </c>
      <c r="M49" s="360" t="s">
        <v>486</v>
      </c>
    </row>
    <row r="50" spans="2:13" ht="27.75" customHeight="1" x14ac:dyDescent="0.15">
      <c r="B50" s="1185" t="s">
        <v>40</v>
      </c>
      <c r="C50" s="1186"/>
      <c r="D50" s="109"/>
      <c r="E50" s="1191" t="s">
        <v>41</v>
      </c>
      <c r="F50" s="1191"/>
      <c r="G50" s="1191"/>
      <c r="H50" s="1192"/>
      <c r="I50" s="358">
        <v>9437</v>
      </c>
      <c r="J50" s="359">
        <v>9487</v>
      </c>
      <c r="K50" s="359">
        <v>9869</v>
      </c>
      <c r="L50" s="359">
        <v>9913</v>
      </c>
      <c r="M50" s="360">
        <v>11061</v>
      </c>
    </row>
    <row r="51" spans="2:13" ht="27.75" customHeight="1" x14ac:dyDescent="0.15">
      <c r="B51" s="1187"/>
      <c r="C51" s="1188"/>
      <c r="D51" s="106"/>
      <c r="E51" s="1191" t="s">
        <v>42</v>
      </c>
      <c r="F51" s="1191"/>
      <c r="G51" s="1191"/>
      <c r="H51" s="1192"/>
      <c r="I51" s="358">
        <v>122</v>
      </c>
      <c r="J51" s="359">
        <v>113</v>
      </c>
      <c r="K51" s="359">
        <v>99</v>
      </c>
      <c r="L51" s="359">
        <v>84</v>
      </c>
      <c r="M51" s="360">
        <v>68</v>
      </c>
    </row>
    <row r="52" spans="2:13" ht="27.75" customHeight="1" x14ac:dyDescent="0.15">
      <c r="B52" s="1189"/>
      <c r="C52" s="1190"/>
      <c r="D52" s="106"/>
      <c r="E52" s="1191" t="s">
        <v>43</v>
      </c>
      <c r="F52" s="1191"/>
      <c r="G52" s="1191"/>
      <c r="H52" s="1192"/>
      <c r="I52" s="358">
        <v>9486</v>
      </c>
      <c r="J52" s="359">
        <v>9585</v>
      </c>
      <c r="K52" s="359">
        <v>9810</v>
      </c>
      <c r="L52" s="359">
        <v>9522</v>
      </c>
      <c r="M52" s="360">
        <v>9166</v>
      </c>
    </row>
    <row r="53" spans="2:13" ht="27.75" customHeight="1" thickBot="1" x14ac:dyDescent="0.2">
      <c r="B53" s="1193" t="s">
        <v>19</v>
      </c>
      <c r="C53" s="1194"/>
      <c r="D53" s="110"/>
      <c r="E53" s="1195" t="s">
        <v>44</v>
      </c>
      <c r="F53" s="1195"/>
      <c r="G53" s="1195"/>
      <c r="H53" s="1196"/>
      <c r="I53" s="361">
        <v>-12166</v>
      </c>
      <c r="J53" s="362">
        <v>-12169</v>
      </c>
      <c r="K53" s="362">
        <v>-12736</v>
      </c>
      <c r="L53" s="362">
        <v>-12263</v>
      </c>
      <c r="M53" s="363">
        <v>-12687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1EzvlrwzFdrxhl9Pi30EqkbXuLLnVK8L1PjJoWpNoxblXo2YcERpXHYtXuxmowCYWTf2r6TPvZl2fapv4HiuNA==" saltValue="BM8yUEVetJsBPDvs7age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2" t="s">
        <v>46</v>
      </c>
      <c r="D55" s="1212"/>
      <c r="E55" s="1213"/>
      <c r="F55" s="122">
        <v>4954</v>
      </c>
      <c r="G55" s="122">
        <v>5041</v>
      </c>
      <c r="H55" s="123">
        <v>4693</v>
      </c>
    </row>
    <row r="56" spans="2:8" ht="52.5" customHeight="1" x14ac:dyDescent="0.15">
      <c r="B56" s="124"/>
      <c r="C56" s="1214" t="s">
        <v>47</v>
      </c>
      <c r="D56" s="1214"/>
      <c r="E56" s="1215"/>
      <c r="F56" s="125">
        <v>1</v>
      </c>
      <c r="G56" s="125">
        <v>1</v>
      </c>
      <c r="H56" s="126">
        <v>1</v>
      </c>
    </row>
    <row r="57" spans="2:8" ht="53.25" customHeight="1" x14ac:dyDescent="0.15">
      <c r="B57" s="124"/>
      <c r="C57" s="1216" t="s">
        <v>48</v>
      </c>
      <c r="D57" s="1216"/>
      <c r="E57" s="1217"/>
      <c r="F57" s="127">
        <v>2642</v>
      </c>
      <c r="G57" s="127">
        <v>2568</v>
      </c>
      <c r="H57" s="128">
        <v>2492</v>
      </c>
    </row>
    <row r="58" spans="2:8" ht="45.75" customHeight="1" x14ac:dyDescent="0.15">
      <c r="B58" s="129"/>
      <c r="C58" s="1204" t="s">
        <v>554</v>
      </c>
      <c r="D58" s="1205"/>
      <c r="E58" s="1206"/>
      <c r="F58" s="364">
        <v>1660</v>
      </c>
      <c r="G58" s="130">
        <v>1561</v>
      </c>
      <c r="H58" s="131">
        <v>1306</v>
      </c>
    </row>
    <row r="59" spans="2:8" ht="45.75" customHeight="1" x14ac:dyDescent="0.15">
      <c r="B59" s="129"/>
      <c r="C59" s="1204" t="s">
        <v>555</v>
      </c>
      <c r="D59" s="1205"/>
      <c r="E59" s="1206"/>
      <c r="F59" s="364">
        <v>447</v>
      </c>
      <c r="G59" s="130">
        <v>447</v>
      </c>
      <c r="H59" s="131">
        <v>447</v>
      </c>
    </row>
    <row r="60" spans="2:8" ht="45.75" customHeight="1" x14ac:dyDescent="0.15">
      <c r="B60" s="129"/>
      <c r="C60" s="1204" t="s">
        <v>556</v>
      </c>
      <c r="D60" s="1205"/>
      <c r="E60" s="1206"/>
      <c r="F60" s="364">
        <v>238</v>
      </c>
      <c r="G60" s="130">
        <v>238</v>
      </c>
      <c r="H60" s="131">
        <v>239</v>
      </c>
    </row>
    <row r="61" spans="2:8" ht="45.75" customHeight="1" x14ac:dyDescent="0.15">
      <c r="B61" s="129"/>
      <c r="C61" s="1204" t="s">
        <v>557</v>
      </c>
      <c r="D61" s="1205"/>
      <c r="E61" s="1206"/>
      <c r="F61" s="364">
        <v>232</v>
      </c>
      <c r="G61" s="130">
        <v>230</v>
      </c>
      <c r="H61" s="131">
        <v>227</v>
      </c>
    </row>
    <row r="62" spans="2:8" ht="45.75" customHeight="1" thickBot="1" x14ac:dyDescent="0.2">
      <c r="B62" s="132"/>
      <c r="C62" s="1207" t="s">
        <v>558</v>
      </c>
      <c r="D62" s="1208"/>
      <c r="E62" s="1209"/>
      <c r="F62" s="133">
        <v>0</v>
      </c>
      <c r="G62" s="133">
        <v>0</v>
      </c>
      <c r="H62" s="134">
        <v>154</v>
      </c>
    </row>
    <row r="63" spans="2:8" ht="52.5" customHeight="1" thickBot="1" x14ac:dyDescent="0.2">
      <c r="B63" s="135"/>
      <c r="C63" s="1210" t="s">
        <v>49</v>
      </c>
      <c r="D63" s="1210"/>
      <c r="E63" s="1211"/>
      <c r="F63" s="136">
        <v>7597</v>
      </c>
      <c r="G63" s="136">
        <v>7610</v>
      </c>
      <c r="H63" s="137">
        <v>7186</v>
      </c>
    </row>
    <row r="64" spans="2:8" x14ac:dyDescent="0.15"/>
  </sheetData>
  <sheetProtection algorithmName="SHA-512" hashValue="WlpXO36el5oJFF/pHSf7oFGiZKuFZjBMek5uf1o9fpG8TLZTnIP2jVDamDglVAfHSRkQLQIbKzMiS7AWSgkwSA==" saltValue="8RLv12obqMjC6n6giUvB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23911</v>
      </c>
      <c r="E3" s="156"/>
      <c r="F3" s="157">
        <v>45588</v>
      </c>
      <c r="G3" s="158"/>
      <c r="H3" s="159"/>
    </row>
    <row r="4" spans="1:8" x14ac:dyDescent="0.15">
      <c r="A4" s="160"/>
      <c r="B4" s="161"/>
      <c r="C4" s="162"/>
      <c r="D4" s="163">
        <v>9025</v>
      </c>
      <c r="E4" s="164"/>
      <c r="F4" s="165">
        <v>24150</v>
      </c>
      <c r="G4" s="166"/>
      <c r="H4" s="167"/>
    </row>
    <row r="5" spans="1:8" x14ac:dyDescent="0.15">
      <c r="A5" s="148" t="s">
        <v>518</v>
      </c>
      <c r="B5" s="153"/>
      <c r="C5" s="154"/>
      <c r="D5" s="155">
        <v>19014</v>
      </c>
      <c r="E5" s="156"/>
      <c r="F5" s="157">
        <v>45483</v>
      </c>
      <c r="G5" s="158"/>
      <c r="H5" s="159"/>
    </row>
    <row r="6" spans="1:8" x14ac:dyDescent="0.15">
      <c r="A6" s="160"/>
      <c r="B6" s="161"/>
      <c r="C6" s="162"/>
      <c r="D6" s="163">
        <v>8592</v>
      </c>
      <c r="E6" s="164"/>
      <c r="F6" s="165">
        <v>24241</v>
      </c>
      <c r="G6" s="166"/>
      <c r="H6" s="167"/>
    </row>
    <row r="7" spans="1:8" x14ac:dyDescent="0.15">
      <c r="A7" s="148" t="s">
        <v>519</v>
      </c>
      <c r="B7" s="153"/>
      <c r="C7" s="154"/>
      <c r="D7" s="155">
        <v>36490</v>
      </c>
      <c r="E7" s="156"/>
      <c r="F7" s="157">
        <v>45945</v>
      </c>
      <c r="G7" s="158"/>
      <c r="H7" s="159"/>
    </row>
    <row r="8" spans="1:8" x14ac:dyDescent="0.15">
      <c r="A8" s="160"/>
      <c r="B8" s="161"/>
      <c r="C8" s="162"/>
      <c r="D8" s="163">
        <v>12906</v>
      </c>
      <c r="E8" s="164"/>
      <c r="F8" s="165">
        <v>25180</v>
      </c>
      <c r="G8" s="166"/>
      <c r="H8" s="167"/>
    </row>
    <row r="9" spans="1:8" x14ac:dyDescent="0.15">
      <c r="A9" s="148" t="s">
        <v>520</v>
      </c>
      <c r="B9" s="153"/>
      <c r="C9" s="154"/>
      <c r="D9" s="155">
        <v>22538</v>
      </c>
      <c r="E9" s="156"/>
      <c r="F9" s="157">
        <v>44475</v>
      </c>
      <c r="G9" s="158"/>
      <c r="H9" s="159"/>
    </row>
    <row r="10" spans="1:8" x14ac:dyDescent="0.15">
      <c r="A10" s="160"/>
      <c r="B10" s="161"/>
      <c r="C10" s="162"/>
      <c r="D10" s="163">
        <v>17296</v>
      </c>
      <c r="E10" s="164"/>
      <c r="F10" s="165">
        <v>24780</v>
      </c>
      <c r="G10" s="166"/>
      <c r="H10" s="167"/>
    </row>
    <row r="11" spans="1:8" x14ac:dyDescent="0.15">
      <c r="A11" s="148" t="s">
        <v>521</v>
      </c>
      <c r="B11" s="153"/>
      <c r="C11" s="154"/>
      <c r="D11" s="155">
        <v>50459</v>
      </c>
      <c r="E11" s="156"/>
      <c r="F11" s="157">
        <v>45982</v>
      </c>
      <c r="G11" s="158"/>
      <c r="H11" s="159"/>
    </row>
    <row r="12" spans="1:8" x14ac:dyDescent="0.15">
      <c r="A12" s="160"/>
      <c r="B12" s="161"/>
      <c r="C12" s="168"/>
      <c r="D12" s="163">
        <v>37371</v>
      </c>
      <c r="E12" s="164"/>
      <c r="F12" s="165">
        <v>25583</v>
      </c>
      <c r="G12" s="166"/>
      <c r="H12" s="167"/>
    </row>
    <row r="13" spans="1:8" x14ac:dyDescent="0.15">
      <c r="A13" s="148"/>
      <c r="B13" s="153"/>
      <c r="C13" s="169"/>
      <c r="D13" s="170">
        <v>30482</v>
      </c>
      <c r="E13" s="171"/>
      <c r="F13" s="172">
        <v>45495</v>
      </c>
      <c r="G13" s="173"/>
      <c r="H13" s="159"/>
    </row>
    <row r="14" spans="1:8" x14ac:dyDescent="0.15">
      <c r="A14" s="160"/>
      <c r="B14" s="161"/>
      <c r="C14" s="162"/>
      <c r="D14" s="163">
        <v>17038</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7.72</v>
      </c>
      <c r="C19" s="174">
        <f>ROUND(VALUE(SUBSTITUTE(実質収支比率等に係る経年分析!G$48,"▲","-")),2)</f>
        <v>10.029999999999999</v>
      </c>
      <c r="D19" s="174">
        <f>ROUND(VALUE(SUBSTITUTE(実質収支比率等に係る経年分析!H$48,"▲","-")),2)</f>
        <v>10.17</v>
      </c>
      <c r="E19" s="174">
        <f>ROUND(VALUE(SUBSTITUTE(実質収支比率等に係る経年分析!I$48,"▲","-")),2)</f>
        <v>15.16</v>
      </c>
      <c r="F19" s="174">
        <f>ROUND(VALUE(SUBSTITUTE(実質収支比率等に係る経年分析!J$48,"▲","-")),2)</f>
        <v>11.6</v>
      </c>
    </row>
    <row r="20" spans="1:11" x14ac:dyDescent="0.15">
      <c r="A20" s="174" t="s">
        <v>53</v>
      </c>
      <c r="B20" s="174">
        <f>ROUND(VALUE(SUBSTITUTE(実質収支比率等に係る経年分析!F$47,"▲","-")),2)</f>
        <v>49.32</v>
      </c>
      <c r="C20" s="174">
        <f>ROUND(VALUE(SUBSTITUTE(実質収支比率等に係る経年分析!G$47,"▲","-")),2)</f>
        <v>47.89</v>
      </c>
      <c r="D20" s="174">
        <f>ROUND(VALUE(SUBSTITUTE(実質収支比率等に係る経年分析!H$47,"▲","-")),2)</f>
        <v>47.94</v>
      </c>
      <c r="E20" s="174">
        <f>ROUND(VALUE(SUBSTITUTE(実質収支比率等に係る経年分析!I$47,"▲","-")),2)</f>
        <v>49.65</v>
      </c>
      <c r="F20" s="174">
        <f>ROUND(VALUE(SUBSTITUTE(実質収支比率等に係る経年分析!J$47,"▲","-")),2)</f>
        <v>45.66</v>
      </c>
    </row>
    <row r="21" spans="1:11" x14ac:dyDescent="0.15">
      <c r="A21" s="174" t="s">
        <v>54</v>
      </c>
      <c r="B21" s="174">
        <f>IF(ISNUMBER(VALUE(SUBSTITUTE(実質収支比率等に係る経年分析!F$49,"▲","-"))),ROUND(VALUE(SUBSTITUTE(実質収支比率等に係る経年分析!F$49,"▲","-")),2),NA())</f>
        <v>7.14</v>
      </c>
      <c r="C21" s="174">
        <f>IF(ISNUMBER(VALUE(SUBSTITUTE(実質収支比率等に係る経年分析!G$49,"▲","-"))),ROUND(VALUE(SUBSTITUTE(実質収支比率等に係る経年分析!G$49,"▲","-")),2),NA())</f>
        <v>3.13</v>
      </c>
      <c r="D21" s="174">
        <f>IF(ISNUMBER(VALUE(SUBSTITUTE(実質収支比率等に係る経年分析!H$49,"▲","-"))),ROUND(VALUE(SUBSTITUTE(実質収支比率等に係る経年分析!H$49,"▲","-")),2),NA())</f>
        <v>3.99</v>
      </c>
      <c r="E21" s="174">
        <f>IF(ISNUMBER(VALUE(SUBSTITUTE(実質収支比率等に係る経年分析!I$49,"▲","-"))),ROUND(VALUE(SUBSTITUTE(実質収支比率等に係る経年分析!I$49,"▲","-")),2),NA())</f>
        <v>5.67</v>
      </c>
      <c r="F21" s="174">
        <f>IF(ISNUMBER(VALUE(SUBSTITUTE(実質収支比率等に係る経年分析!J$49,"▲","-"))),ROUND(VALUE(SUBSTITUTE(実質収支比率等に係る経年分析!J$49,"▲","-")),2),NA())</f>
        <v>-6.76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0.26</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富谷市市営墓地特別会計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富谷市後期高齢者医療特別会計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15">
      <c r="A32" s="175" t="str">
        <f>IF(連結実質赤字比率に係る赤字・黒字の構成分析!C$38="",NA(),連結実質赤字比率に係る赤字・黒字の構成分析!C$38)</f>
        <v>富谷市国民健康保険特別会計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0.56000000000000005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v>
      </c>
    </row>
    <row r="33" spans="1:16" x14ac:dyDescent="0.15">
      <c r="A33" s="175" t="str">
        <f>IF(連結実質赤字比率に係る赤字・黒字の構成分析!C$37="",NA(),連結実質赤字比率に係る赤字・黒字の構成分析!C$37)</f>
        <v>富谷市介護保険特別会計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1.29</v>
      </c>
    </row>
    <row r="34" spans="1:16" x14ac:dyDescent="0.15">
      <c r="A34" s="175" t="str">
        <f>IF(連結実質赤字比率に係る赤字・黒字の構成分析!C$36="",NA(),連結実質赤字比率に係る赤字・黒字の構成分析!C$36)</f>
        <v>富谷市下水道事業会計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0.55000000000000004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1.1100000000000001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7.71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11.59</v>
      </c>
    </row>
    <row r="36" spans="1:16" x14ac:dyDescent="0.15">
      <c r="A36" s="175" t="str">
        <f>IF(連結実質赤字比率に係る赤字・黒字の構成分析!C$34="",NA(),連結実質赤字比率に係る赤字・黒字の構成分析!C$34)</f>
        <v>富谷市水道事業会計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17.149999999999999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18.22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17.809999999999999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20.100000000000001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17.77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849</v>
      </c>
      <c r="E42" s="176"/>
      <c r="F42" s="176"/>
      <c r="G42" s="176">
        <f>'実質公債費比率（分子）の構造'!L$52</f>
        <v>828</v>
      </c>
      <c r="H42" s="176"/>
      <c r="I42" s="176"/>
      <c r="J42" s="176">
        <f>'実質公債費比率（分子）の構造'!M$52</f>
        <v>833</v>
      </c>
      <c r="K42" s="176"/>
      <c r="L42" s="176"/>
      <c r="M42" s="176">
        <f>'実質公債費比率（分子）の構造'!N$52</f>
        <v>849</v>
      </c>
      <c r="N42" s="176"/>
      <c r="O42" s="176"/>
      <c r="P42" s="176">
        <f>'実質公債費比率（分子）の構造'!O$52</f>
        <v>859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v>
      </c>
      <c r="C44" s="176"/>
      <c r="D44" s="176"/>
      <c r="E44" s="176">
        <f>'実質公債費比率（分子）の構造'!L$50</f>
        <v>4</v>
      </c>
      <c r="F44" s="176"/>
      <c r="G44" s="176"/>
      <c r="H44" s="176">
        <f>'実質公債費比率（分子）の構造'!M$50</f>
        <v>2</v>
      </c>
      <c r="I44" s="176"/>
      <c r="J44" s="176"/>
      <c r="K44" s="176">
        <f>'実質公債費比率（分子）の構造'!N$50</f>
        <v>10</v>
      </c>
      <c r="L44" s="176"/>
      <c r="M44" s="176"/>
      <c r="N44" s="176">
        <f>'実質公債費比率（分子）の構造'!O$50</f>
        <v>4</v>
      </c>
      <c r="O44" s="176"/>
      <c r="P44" s="176"/>
    </row>
    <row r="45" spans="1:16" x14ac:dyDescent="0.15">
      <c r="A45" s="176" t="s">
        <v>63</v>
      </c>
      <c r="B45" s="176">
        <f>'実質公債費比率（分子）の構造'!K$49</f>
        <v>57</v>
      </c>
      <c r="C45" s="176"/>
      <c r="D45" s="176"/>
      <c r="E45" s="176">
        <f>'実質公債費比率（分子）の構造'!L$49</f>
        <v>51</v>
      </c>
      <c r="F45" s="176"/>
      <c r="G45" s="176"/>
      <c r="H45" s="176">
        <f>'実質公債費比率（分子）の構造'!M$49</f>
        <v>46</v>
      </c>
      <c r="I45" s="176"/>
      <c r="J45" s="176"/>
      <c r="K45" s="176">
        <f>'実質公債費比率（分子）の構造'!N$49</f>
        <v>45</v>
      </c>
      <c r="L45" s="176"/>
      <c r="M45" s="176"/>
      <c r="N45" s="176">
        <f>'実質公債費比率（分子）の構造'!O$49</f>
        <v>63</v>
      </c>
      <c r="O45" s="176"/>
      <c r="P45" s="176"/>
    </row>
    <row r="46" spans="1:16" x14ac:dyDescent="0.15">
      <c r="A46" s="176" t="s">
        <v>64</v>
      </c>
      <c r="B46" s="176">
        <f>'実質公債費比率（分子）の構造'!K$48</f>
        <v>103</v>
      </c>
      <c r="C46" s="176"/>
      <c r="D46" s="176"/>
      <c r="E46" s="176">
        <f>'実質公債費比率（分子）の構造'!L$48</f>
        <v>70</v>
      </c>
      <c r="F46" s="176"/>
      <c r="G46" s="176"/>
      <c r="H46" s="176">
        <f>'実質公債費比率（分子）の構造'!M$48</f>
        <v>57</v>
      </c>
      <c r="I46" s="176"/>
      <c r="J46" s="176"/>
      <c r="K46" s="176">
        <f>'実質公債費比率（分子）の構造'!N$48</f>
        <v>26</v>
      </c>
      <c r="L46" s="176"/>
      <c r="M46" s="176"/>
      <c r="N46" s="176">
        <f>'実質公債費比率（分子）の構造'!O$48</f>
        <v>14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504</v>
      </c>
      <c r="C49" s="176"/>
      <c r="D49" s="176"/>
      <c r="E49" s="176">
        <f>'実質公債費比率（分子）の構造'!L$45</f>
        <v>469</v>
      </c>
      <c r="F49" s="176"/>
      <c r="G49" s="176"/>
      <c r="H49" s="176">
        <f>'実質公債費比率（分子）の構造'!M$45</f>
        <v>501</v>
      </c>
      <c r="I49" s="176"/>
      <c r="J49" s="176"/>
      <c r="K49" s="176">
        <f>'実質公債費比率（分子）の構造'!N$45</f>
        <v>567</v>
      </c>
      <c r="L49" s="176"/>
      <c r="M49" s="176"/>
      <c r="N49" s="176">
        <f>'実質公債費比率（分子）の構造'!O$45</f>
        <v>620</v>
      </c>
      <c r="O49" s="176"/>
      <c r="P49" s="176"/>
    </row>
    <row r="50" spans="1:16" x14ac:dyDescent="0.15">
      <c r="A50" s="176" t="s">
        <v>67</v>
      </c>
      <c r="B50" s="176" t="e">
        <f>NA()</f>
        <v>#N/A</v>
      </c>
      <c r="C50" s="176">
        <f>IF(ISNUMBER('実質公債費比率（分子）の構造'!K$53),'実質公債費比率（分子）の構造'!K$53,NA())</f>
        <v>-181</v>
      </c>
      <c r="D50" s="176" t="e">
        <f>NA()</f>
        <v>#N/A</v>
      </c>
      <c r="E50" s="176" t="e">
        <f>NA()</f>
        <v>#N/A</v>
      </c>
      <c r="F50" s="176">
        <f>IF(ISNUMBER('実質公債費比率（分子）の構造'!L$53),'実質公債費比率（分子）の構造'!L$53,NA())</f>
        <v>-234</v>
      </c>
      <c r="G50" s="176" t="e">
        <f>NA()</f>
        <v>#N/A</v>
      </c>
      <c r="H50" s="176" t="e">
        <f>NA()</f>
        <v>#N/A</v>
      </c>
      <c r="I50" s="176">
        <f>IF(ISNUMBER('実質公債費比率（分子）の構造'!M$53),'実質公債費比率（分子）の構造'!M$53,NA())</f>
        <v>-227</v>
      </c>
      <c r="J50" s="176" t="e">
        <f>NA()</f>
        <v>#N/A</v>
      </c>
      <c r="K50" s="176" t="e">
        <f>NA()</f>
        <v>#N/A</v>
      </c>
      <c r="L50" s="176">
        <f>IF(ISNUMBER('実質公債費比率（分子）の構造'!N$53),'実質公債費比率（分子）の構造'!N$53,NA())</f>
        <v>-201</v>
      </c>
      <c r="M50" s="176" t="e">
        <f>NA()</f>
        <v>#N/A</v>
      </c>
      <c r="N50" s="176" t="e">
        <f>NA()</f>
        <v>#N/A</v>
      </c>
      <c r="O50" s="176">
        <f>IF(ISNUMBER('実質公債費比率（分子）の構造'!O$53),'実質公債費比率（分子）の構造'!O$53,NA())</f>
        <v>-158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9486</v>
      </c>
      <c r="E56" s="175"/>
      <c r="F56" s="175"/>
      <c r="G56" s="175">
        <f>'将来負担比率（分子）の構造'!J$52</f>
        <v>9585</v>
      </c>
      <c r="H56" s="175"/>
      <c r="I56" s="175"/>
      <c r="J56" s="175">
        <f>'将来負担比率（分子）の構造'!K$52</f>
        <v>9810</v>
      </c>
      <c r="K56" s="175"/>
      <c r="L56" s="175"/>
      <c r="M56" s="175">
        <f>'将来負担比率（分子）の構造'!L$52</f>
        <v>9522</v>
      </c>
      <c r="N56" s="175"/>
      <c r="O56" s="175"/>
      <c r="P56" s="175">
        <f>'将来負担比率（分子）の構造'!M$52</f>
        <v>9166</v>
      </c>
    </row>
    <row r="57" spans="1:16" x14ac:dyDescent="0.15">
      <c r="A57" s="175" t="s">
        <v>42</v>
      </c>
      <c r="B57" s="175"/>
      <c r="C57" s="175"/>
      <c r="D57" s="175">
        <f>'将来負担比率（分子）の構造'!I$51</f>
        <v>122</v>
      </c>
      <c r="E57" s="175"/>
      <c r="F57" s="175"/>
      <c r="G57" s="175">
        <f>'将来負担比率（分子）の構造'!J$51</f>
        <v>113</v>
      </c>
      <c r="H57" s="175"/>
      <c r="I57" s="175"/>
      <c r="J57" s="175">
        <f>'将来負担比率（分子）の構造'!K$51</f>
        <v>99</v>
      </c>
      <c r="K57" s="175"/>
      <c r="L57" s="175"/>
      <c r="M57" s="175">
        <f>'将来負担比率（分子）の構造'!L$51</f>
        <v>84</v>
      </c>
      <c r="N57" s="175"/>
      <c r="O57" s="175"/>
      <c r="P57" s="175">
        <f>'将来負担比率（分子）の構造'!M$51</f>
        <v>68</v>
      </c>
    </row>
    <row r="58" spans="1:16" x14ac:dyDescent="0.15">
      <c r="A58" s="175" t="s">
        <v>41</v>
      </c>
      <c r="B58" s="175"/>
      <c r="C58" s="175"/>
      <c r="D58" s="175">
        <f>'将来負担比率（分子）の構造'!I$50</f>
        <v>9437</v>
      </c>
      <c r="E58" s="175"/>
      <c r="F58" s="175"/>
      <c r="G58" s="175">
        <f>'将来負担比率（分子）の構造'!J$50</f>
        <v>9487</v>
      </c>
      <c r="H58" s="175"/>
      <c r="I58" s="175"/>
      <c r="J58" s="175">
        <f>'将来負担比率（分子）の構造'!K$50</f>
        <v>9869</v>
      </c>
      <c r="K58" s="175"/>
      <c r="L58" s="175"/>
      <c r="M58" s="175">
        <f>'将来負担比率（分子）の構造'!L$50</f>
        <v>9913</v>
      </c>
      <c r="N58" s="175"/>
      <c r="O58" s="175"/>
      <c r="P58" s="175">
        <f>'将来負担比率（分子）の構造'!M$50</f>
        <v>11061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0</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t="str">
        <f>'将来負担比率（分子）の構造'!I$45</f>
        <v>-</v>
      </c>
      <c r="C62" s="175"/>
      <c r="D62" s="175"/>
      <c r="E62" s="175">
        <f>'将来負担比率（分子）の構造'!J$45</f>
        <v>171</v>
      </c>
      <c r="F62" s="175"/>
      <c r="G62" s="175"/>
      <c r="H62" s="175">
        <f>'将来負担比率（分子）の構造'!K$45</f>
        <v>294</v>
      </c>
      <c r="I62" s="175"/>
      <c r="J62" s="175"/>
      <c r="K62" s="175">
        <f>'将来負担比率（分子）の構造'!L$45</f>
        <v>417</v>
      </c>
      <c r="L62" s="175"/>
      <c r="M62" s="175"/>
      <c r="N62" s="175">
        <f>'将来負担比率（分子）の構造'!M$45</f>
        <v>509</v>
      </c>
      <c r="O62" s="175"/>
      <c r="P62" s="175"/>
    </row>
    <row r="63" spans="1:16" x14ac:dyDescent="0.15">
      <c r="A63" s="175" t="s">
        <v>34</v>
      </c>
      <c r="B63" s="175">
        <f>'将来負担比率（分子）の構造'!I$44</f>
        <v>293</v>
      </c>
      <c r="C63" s="175"/>
      <c r="D63" s="175"/>
      <c r="E63" s="175">
        <f>'将来負担比率（分子）の構造'!J$44</f>
        <v>247</v>
      </c>
      <c r="F63" s="175"/>
      <c r="G63" s="175"/>
      <c r="H63" s="175">
        <f>'将来負担比率（分子）の構造'!K$44</f>
        <v>242</v>
      </c>
      <c r="I63" s="175"/>
      <c r="J63" s="175"/>
      <c r="K63" s="175">
        <f>'将来負担比率（分子）の構造'!L$44</f>
        <v>391</v>
      </c>
      <c r="L63" s="175"/>
      <c r="M63" s="175"/>
      <c r="N63" s="175">
        <f>'将来負担比率（分子）の構造'!M$44</f>
        <v>368</v>
      </c>
      <c r="O63" s="175"/>
      <c r="P63" s="175"/>
    </row>
    <row r="64" spans="1:16" x14ac:dyDescent="0.15">
      <c r="A64" s="175" t="s">
        <v>33</v>
      </c>
      <c r="B64" s="175">
        <f>'将来負担比率（分子）の構造'!I$43</f>
        <v>496</v>
      </c>
      <c r="C64" s="175"/>
      <c r="D64" s="175"/>
      <c r="E64" s="175">
        <f>'将来負担比率（分子）の構造'!J$43</f>
        <v>381</v>
      </c>
      <c r="F64" s="175"/>
      <c r="G64" s="175"/>
      <c r="H64" s="175">
        <f>'将来負担比率（分子）の構造'!K$43</f>
        <v>296</v>
      </c>
      <c r="I64" s="175"/>
      <c r="J64" s="175"/>
      <c r="K64" s="175">
        <f>'将来負担比率（分子）の構造'!L$43</f>
        <v>239</v>
      </c>
      <c r="L64" s="175"/>
      <c r="M64" s="175"/>
      <c r="N64" s="175">
        <f>'将来負担比率（分子）の構造'!M$43</f>
        <v>185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6090</v>
      </c>
      <c r="C66" s="175"/>
      <c r="D66" s="175"/>
      <c r="E66" s="175">
        <f>'将来負担比率（分子）の構造'!J$41</f>
        <v>6218</v>
      </c>
      <c r="F66" s="175"/>
      <c r="G66" s="175"/>
      <c r="H66" s="175">
        <f>'将来負担比率（分子）の構造'!K$41</f>
        <v>6209</v>
      </c>
      <c r="I66" s="175"/>
      <c r="J66" s="175"/>
      <c r="K66" s="175">
        <f>'将来負担比率（分子）の構造'!L$41</f>
        <v>6211</v>
      </c>
      <c r="L66" s="175"/>
      <c r="M66" s="175"/>
      <c r="N66" s="175">
        <f>'将来負担比率（分子）の構造'!M$41</f>
        <v>6547</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4954</v>
      </c>
      <c r="C72" s="179">
        <f>基金残高に係る経年分析!G55</f>
        <v>5041</v>
      </c>
      <c r="D72" s="179">
        <f>基金残高に係る経年分析!H55</f>
        <v>4693</v>
      </c>
    </row>
    <row r="73" spans="1:16" x14ac:dyDescent="0.15">
      <c r="A73" s="178" t="s">
        <v>74</v>
      </c>
      <c r="B73" s="179">
        <f>基金残高に係る経年分析!F56</f>
        <v>1</v>
      </c>
      <c r="C73" s="179">
        <f>基金残高に係る経年分析!G56</f>
        <v>1</v>
      </c>
      <c r="D73" s="179">
        <f>基金残高に係る経年分析!H56</f>
        <v>1</v>
      </c>
    </row>
    <row r="74" spans="1:16" x14ac:dyDescent="0.15">
      <c r="A74" s="178" t="s">
        <v>75</v>
      </c>
      <c r="B74" s="179">
        <f>基金残高に係る経年分析!F57</f>
        <v>2642</v>
      </c>
      <c r="C74" s="179">
        <f>基金残高に係る経年分析!G57</f>
        <v>2568</v>
      </c>
      <c r="D74" s="179">
        <f>基金残高に係る経年分析!H57</f>
        <v>2492</v>
      </c>
    </row>
  </sheetData>
  <sheetProtection algorithmName="SHA-512" hashValue="UCewqxKUTUUf80yozeMCxy9jtmPT0tIyo8U0hcn0JazyV8DSnJ6mhQgkpnYg/IlHa0FNFtca4y7xWvHg1rW5QQ==" saltValue="fAUnvMtntQSNc9IK9fPc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小瀬川 まりな</cp:lastModifiedBy>
  <cp:lastPrinted>2025-03-17T02:23:50Z</cp:lastPrinted>
  <dcterms:created xsi:type="dcterms:W3CDTF">2025-02-19T00:40:14Z</dcterms:created>
  <dcterms:modified xsi:type="dcterms:W3CDTF">2025-03-17T02:24:04Z</dcterms:modified>
  <cp:category/>
</cp:coreProperties>
</file>