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yasutaka-s\Desktop\"/>
    </mc:Choice>
  </mc:AlternateContent>
  <workbookProtection workbookPassword="B501" lockStructure="1"/>
  <bookViews>
    <workbookView xWindow="0" yWindow="0" windowWidth="20490" windowHeight="7185"/>
  </bookViews>
  <sheets>
    <sheet name="法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AQ10" i="4" s="1"/>
  <c r="T6" i="5"/>
  <c r="AI10" i="4" s="1"/>
  <c r="S6" i="5"/>
  <c r="AY8" i="4" s="1"/>
  <c r="R6" i="5"/>
  <c r="Q6" i="5"/>
  <c r="AI8" i="4" s="1"/>
  <c r="P6" i="5"/>
  <c r="O6" i="5"/>
  <c r="N6" i="5"/>
  <c r="M6" i="5"/>
  <c r="L6" i="5"/>
  <c r="Z8" i="4" s="1"/>
  <c r="K6" i="5"/>
  <c r="R8" i="4" s="1"/>
  <c r="J6" i="5"/>
  <c r="I6" i="5"/>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Z10" i="4"/>
  <c r="R10" i="4"/>
  <c r="J10" i="4"/>
  <c r="B10" i="4"/>
  <c r="AQ8" i="4"/>
  <c r="J8" i="4"/>
  <c r="B8"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<sst xmlns="http://schemas.openxmlformats.org/spreadsheetml/2006/main" count="217" uniqueCount="107">
  <si>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</si>
  <si>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</si>
  <si>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</si>
  <si>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</si>
  <si>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</si>
  <si>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</si>
  <si>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</si>
  <si>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</si>
  <si>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</si>
  <si>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</si>
  <si>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</si>
  <si>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</si>
  <si>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</si>
  <si>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</si>
  <si>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</si>
  <si>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</si>
  <si>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</si>
  <si>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</si>
  <si>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</si>
  <si>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</si>
  <si>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</si>
  <si>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</si>
  <si>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</si>
  <si>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</si>
  <si>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</si>
  <si>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</si>
  <si>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</si>
  <si>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</si>
  <si>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</si>
  <si>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</si>
  <si>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</si>
  <si>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</si>
  <si>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</si>
  <si>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</si>
  <si>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</si>
  <si>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</si>
  <si>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</si>
  <si>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</si>
  <si>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</si>
  <si>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</si>
  <si>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</si>
  <si>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</si>
  <si>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</si>
  <si>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</si>
  <si>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</si>
  <si>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</si>
  <si>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</si>
  <si>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</si>
  <si>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</si>
  <si>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</si>
  <si>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</si>
  <si>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</si>
  <si>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</si>
  <si>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</si>
  <si>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</si>
  <si>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</si>
  <si>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</si>
  <si>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</si>
  <si>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</si>
  <si>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</si>
  <si>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</si>
  <si>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</si>
  <si>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</si>
  <si>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</si>
  <si>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</si>
  <si>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</si>
  <si>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</si>
  <si>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</si>
  <si>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</si>
  <si>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</si>
  <si>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</si>
  <si>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</si>
  <si>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</si>
  <si>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</si>
  <si>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</si>
  <si>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</si>
  <si>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</si>
  <si>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</si>
  <si>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</si>
  <si>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</si>
  <si>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</si>
  <si>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</si>
  <si>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</si>
  <si>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</si>
  <si>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</si>
  <si>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</si>
  <si>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</si>
  <si>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</si>
  <si>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</si>
  <si>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</si>
  <si>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</si>
  <si>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</si>
  <si>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</si>
  <si>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宮城県　富谷町</t>
  </si>
  <si>
    <t>法適用</t>
  </si>
  <si>
    <t>水道事業</t>
  </si>
  <si>
    <t>末端給水事業</t>
  </si>
  <si>
    <t>A5</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</si>
  <si>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</si>
  <si>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</si>
  <si>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</si>
  <si>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</si>
  <si>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</si>
  <si>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</si>
  <si>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施設の経年劣化に伴う設備並びに既設管の更新について、現在、関係部署と連携しコスト削減に努めている。
　今後は、人口増加などの背景を考慮し施設並びに既設管の管理にはより建設的な管理が求められる。
　その為、アセットマネジメント等の管理手法を使い継続して管理していく必要があると考えられる。</t>
    <rPh sb="1" eb="3">
      <t>シセツ</t>
    </rPh>
    <rPh sb="4" eb="6">
      <t>ケイネン</t>
    </rPh>
    <rPh sb="6" eb="8">
      <t>レッカ</t>
    </rPh>
    <rPh sb="9" eb="10">
      <t>トモナ</t>
    </rPh>
    <rPh sb="11" eb="13">
      <t>セツビ</t>
    </rPh>
    <rPh sb="13" eb="14">
      <t>ナラ</t>
    </rPh>
    <rPh sb="16" eb="18">
      <t>キセツ</t>
    </rPh>
    <rPh sb="18" eb="19">
      <t>カン</t>
    </rPh>
    <rPh sb="20" eb="22">
      <t>コウシン</t>
    </rPh>
    <rPh sb="27" eb="29">
      <t>ゲンザイ</t>
    </rPh>
    <rPh sb="30" eb="32">
      <t>カンケイ</t>
    </rPh>
    <rPh sb="32" eb="34">
      <t>ブショ</t>
    </rPh>
    <rPh sb="35" eb="37">
      <t>レンケイ</t>
    </rPh>
    <rPh sb="41" eb="43">
      <t>サクゲン</t>
    </rPh>
    <rPh sb="44" eb="45">
      <t>ツト</t>
    </rPh>
    <rPh sb="52" eb="54">
      <t>コンゴ</t>
    </rPh>
    <rPh sb="56" eb="58">
      <t>ジンコウ</t>
    </rPh>
    <rPh sb="58" eb="60">
      <t>ゾウカ</t>
    </rPh>
    <rPh sb="63" eb="65">
      <t>ハイケイ</t>
    </rPh>
    <rPh sb="66" eb="68">
      <t>コウリョ</t>
    </rPh>
    <rPh sb="69" eb="71">
      <t>シセツ</t>
    </rPh>
    <rPh sb="71" eb="72">
      <t>ナラ</t>
    </rPh>
    <rPh sb="74" eb="76">
      <t>キセツ</t>
    </rPh>
    <rPh sb="76" eb="77">
      <t>カン</t>
    </rPh>
    <rPh sb="78" eb="80">
      <t>カンリ</t>
    </rPh>
    <rPh sb="84" eb="87">
      <t>ケンセツテキ</t>
    </rPh>
    <rPh sb="88" eb="90">
      <t>カンリ</t>
    </rPh>
    <rPh sb="91" eb="92">
      <t>モト</t>
    </rPh>
    <rPh sb="101" eb="102">
      <t>タメ</t>
    </rPh>
    <rPh sb="113" eb="114">
      <t>ナド</t>
    </rPh>
    <rPh sb="115" eb="117">
      <t>カンリ</t>
    </rPh>
    <rPh sb="117" eb="119">
      <t>シュホウ</t>
    </rPh>
    <rPh sb="120" eb="121">
      <t>ツカ</t>
    </rPh>
    <rPh sb="122" eb="124">
      <t>ケイゾク</t>
    </rPh>
    <rPh sb="126" eb="128">
      <t>カンリ</t>
    </rPh>
    <rPh sb="132" eb="134">
      <t>ヒツヨウ</t>
    </rPh>
    <rPh sb="138" eb="139">
      <t>カンガ</t>
    </rPh>
    <phoneticPr fontId="4"/>
  </si>
  <si>
    <t xml:space="preserve">  経常収支比率が平成23年度以降、増加傾向にあるが、経費の見直し並びに未収金の徴収の徹底により経営改善が進んでいる為である。
　今後は、施設等の維持費用の増加も見込んでいることから、以前厳しい経営環境であると考えられ、経営努力が必要であると考えている。</t>
    <rPh sb="2" eb="4">
      <t>ケイジョウ</t>
    </rPh>
    <rPh sb="4" eb="6">
      <t>シュウシ</t>
    </rPh>
    <rPh sb="6" eb="8">
      <t>ヒリツ</t>
    </rPh>
    <rPh sb="9" eb="11">
      <t>ヘイセイ</t>
    </rPh>
    <rPh sb="13" eb="17">
      <t>ネンドイコウ</t>
    </rPh>
    <rPh sb="18" eb="20">
      <t>ゾウカ</t>
    </rPh>
    <rPh sb="20" eb="22">
      <t>ケイコウ</t>
    </rPh>
    <rPh sb="27" eb="29">
      <t>ケイヒ</t>
    </rPh>
    <rPh sb="30" eb="32">
      <t>ミナオ</t>
    </rPh>
    <rPh sb="33" eb="34">
      <t>ナラ</t>
    </rPh>
    <rPh sb="38" eb="39">
      <t>キン</t>
    </rPh>
    <rPh sb="40" eb="42">
      <t>チョウシュウ</t>
    </rPh>
    <rPh sb="43" eb="45">
      <t>テッテイ</t>
    </rPh>
    <rPh sb="48" eb="50">
      <t>ケイエイ</t>
    </rPh>
    <rPh sb="50" eb="52">
      <t>カイゼン</t>
    </rPh>
    <rPh sb="53" eb="54">
      <t>スス</t>
    </rPh>
    <rPh sb="58" eb="59">
      <t>タメ</t>
    </rPh>
    <rPh sb="65" eb="67">
      <t>コンゴ</t>
    </rPh>
    <rPh sb="69" eb="71">
      <t>シセツ</t>
    </rPh>
    <rPh sb="71" eb="72">
      <t>ナド</t>
    </rPh>
    <rPh sb="73" eb="75">
      <t>イジ</t>
    </rPh>
    <rPh sb="75" eb="77">
      <t>ヒヨウ</t>
    </rPh>
    <rPh sb="78" eb="80">
      <t>ゾウカ</t>
    </rPh>
    <rPh sb="81" eb="83">
      <t>ミコ</t>
    </rPh>
    <rPh sb="92" eb="94">
      <t>イゼン</t>
    </rPh>
    <rPh sb="94" eb="95">
      <t>キビ</t>
    </rPh>
    <rPh sb="97" eb="99">
      <t>ケイエイ</t>
    </rPh>
    <rPh sb="99" eb="101">
      <t>カンキョウ</t>
    </rPh>
    <rPh sb="105" eb="106">
      <t>カンガ</t>
    </rPh>
    <rPh sb="110" eb="112">
      <t>ケイエイ</t>
    </rPh>
    <rPh sb="112" eb="114">
      <t>ドリョク</t>
    </rPh>
    <rPh sb="115" eb="117">
      <t>ヒツヨウ</t>
    </rPh>
    <rPh sb="121" eb="122">
      <t>カンガ</t>
    </rPh>
    <phoneticPr fontId="4"/>
  </si>
  <si>
    <t>　今後も給水人口の増加を見込んでいる為、未収金に対する徴収の徹底並び固定資産管理が重要になってくる。
　その為、未収金の収納等、維持管理の民間委託を視野に入れた経営の最適化を図る必要があると考えられる。</t>
    <rPh sb="1" eb="3">
      <t>コンゴ</t>
    </rPh>
    <rPh sb="4" eb="6">
      <t>キュウスイ</t>
    </rPh>
    <rPh sb="6" eb="8">
      <t>ジンコウ</t>
    </rPh>
    <rPh sb="9" eb="11">
      <t>ゾウカ</t>
    </rPh>
    <rPh sb="12" eb="14">
      <t>ミコ</t>
    </rPh>
    <rPh sb="18" eb="19">
      <t>タメ</t>
    </rPh>
    <rPh sb="20" eb="21">
      <t>ミ</t>
    </rPh>
    <rPh sb="22" eb="23">
      <t>キン</t>
    </rPh>
    <rPh sb="24" eb="25">
      <t>タイ</t>
    </rPh>
    <rPh sb="27" eb="29">
      <t>チョウシュウ</t>
    </rPh>
    <rPh sb="30" eb="32">
      <t>テッテイ</t>
    </rPh>
    <rPh sb="32" eb="33">
      <t>ナラ</t>
    </rPh>
    <rPh sb="34" eb="36">
      <t>コテイ</t>
    </rPh>
    <rPh sb="36" eb="38">
      <t>シサン</t>
    </rPh>
    <rPh sb="38" eb="40">
      <t>カンリ</t>
    </rPh>
    <rPh sb="41" eb="43">
      <t>ジュウヨウ</t>
    </rPh>
    <rPh sb="54" eb="55">
      <t>タメ</t>
    </rPh>
    <rPh sb="58" eb="59">
      <t>キン</t>
    </rPh>
    <rPh sb="60" eb="62">
      <t>シュウノウ</t>
    </rPh>
    <rPh sb="62" eb="63">
      <t>ナド</t>
    </rPh>
    <rPh sb="64" eb="66">
      <t>イジ</t>
    </rPh>
    <rPh sb="66" eb="68">
      <t>カンリ</t>
    </rPh>
    <rPh sb="69" eb="71">
      <t>ミンカン</t>
    </rPh>
    <rPh sb="71" eb="73">
      <t>イタク</t>
    </rPh>
    <rPh sb="74" eb="76">
      <t>シヤ</t>
    </rPh>
    <rPh sb="77" eb="78">
      <t>イ</t>
    </rPh>
    <rPh sb="80" eb="82">
      <t>ケイエイ</t>
    </rPh>
    <rPh sb="83" eb="86">
      <t>サイテキカ</t>
    </rPh>
    <rPh sb="87" eb="88">
      <t>ハカ</t>
    </rPh>
    <rPh sb="89" eb="91">
      <t>ヒツヨウ</t>
    </rPh>
    <rPh sb="95" eb="96">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</si>
</sst>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0</c:v>
                </c:pt>
                <c:pt idx="1">
                  <c:v>0</c:v>
                </c:pt>
                <c:pt idx="2">
                  <c:v>0</c:v>
                </c:pt>
                <c:pt idx="3" formatCode="#,##0.00;&quot;△&quot;#,##0.00;&quot;-&quot;">
                  <c:v>0.28000000000000003</c:v>
                </c:pt>
                <c:pt idx="4" formatCode="#,##0.00;&quot;△&quot;#,##0.00;&quot;-&quot;">
                  <c:v>0.2</c:v>
                </c:pt>
              </c:numCache>
            </c:numRef>
          </c:val>
        </c:ser>
        <c:dLbls>
          <c:showLegendKey val="0"/>
          <c:showVal val="0"/>
          <c:showCatName val="0"/>
          <c:showSerName val="0"/>
          <c:showPercent val="0"/>
          <c:showBubbleSize val="0"/>
        </c:dLbls>
        <c:gapWidth val="150"/>
        <c:axId val="323287672"/>
        <c:axId val="323289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0.68</c:v>
                </c:pt>
                <c:pt idx="1">
                  <c:v>0.7</c:v>
                </c:pt>
                <c:pt idx="2">
                  <c:v>0.81</c:v>
                </c:pt>
                <c:pt idx="3">
                  <c:v>0.59</c:v>
                </c:pt>
                <c:pt idx="4">
                  <c:v>0.6</c:v>
                </c:pt>
              </c:numCache>
            </c:numRef>
          </c:val>
          <c:smooth val="0"/>
        </c:ser>
        <c:dLbls>
          <c:showLegendKey val="0"/>
          <c:showVal val="0"/>
          <c:showCatName val="0"/>
          <c:showSerName val="0"/>
          <c:showPercent val="0"/>
          <c:showBubbleSize val="0"/>
        </c:dLbls>
        <c:marker val="1"/>
        <c:smooth val="0"/>
        <c:axId val="323287672"/>
        <c:axId val="323289632"/>
      </c:lineChart>
      <c:dateAx>
        <c:axId val="323287672"/>
        <c:scaling>
          <c:orientation val="minMax"/>
        </c:scaling>
        <c:delete val="1"/>
        <c:axPos val="b"/>
        <c:numFmt formatCode="ge" sourceLinked="1"/>
        <c:majorTickMark val="none"/>
        <c:minorTickMark val="none"/>
        <c:tickLblPos val="none"/>
        <c:crossAx val="323289632"/>
        <c:crosses val="autoZero"/>
        <c:auto val="1"/>
        <c:lblOffset val="100"/>
        <c:baseTimeUnit val="years"/>
      </c:dateAx>
      <c:valAx>
        <c:axId val="323289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3287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57.3</c:v>
                </c:pt>
                <c:pt idx="1">
                  <c:v>55.08</c:v>
                </c:pt>
                <c:pt idx="2">
                  <c:v>60.06</c:v>
                </c:pt>
                <c:pt idx="3">
                  <c:v>59.25</c:v>
                </c:pt>
                <c:pt idx="4">
                  <c:v>59.67</c:v>
                </c:pt>
              </c:numCache>
            </c:numRef>
          </c:val>
        </c:ser>
        <c:dLbls>
          <c:showLegendKey val="0"/>
          <c:showVal val="0"/>
          <c:showCatName val="0"/>
          <c:showSerName val="0"/>
          <c:showPercent val="0"/>
          <c:showBubbleSize val="0"/>
        </c:dLbls>
        <c:gapWidth val="150"/>
        <c:axId val="326512984"/>
        <c:axId val="326513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60.17</c:v>
                </c:pt>
                <c:pt idx="1">
                  <c:v>58.76</c:v>
                </c:pt>
                <c:pt idx="2">
                  <c:v>59.09</c:v>
                </c:pt>
                <c:pt idx="3">
                  <c:v>59.23</c:v>
                </c:pt>
                <c:pt idx="4">
                  <c:v>58.58</c:v>
                </c:pt>
              </c:numCache>
            </c:numRef>
          </c:val>
          <c:smooth val="0"/>
        </c:ser>
        <c:dLbls>
          <c:showLegendKey val="0"/>
          <c:showVal val="0"/>
          <c:showCatName val="0"/>
          <c:showSerName val="0"/>
          <c:showPercent val="0"/>
          <c:showBubbleSize val="0"/>
        </c:dLbls>
        <c:marker val="1"/>
        <c:smooth val="0"/>
        <c:axId val="326512984"/>
        <c:axId val="326513376"/>
      </c:lineChart>
      <c:dateAx>
        <c:axId val="326512984"/>
        <c:scaling>
          <c:orientation val="minMax"/>
        </c:scaling>
        <c:delete val="1"/>
        <c:axPos val="b"/>
        <c:numFmt formatCode="ge" sourceLinked="1"/>
        <c:majorTickMark val="none"/>
        <c:minorTickMark val="none"/>
        <c:tickLblPos val="none"/>
        <c:crossAx val="326513376"/>
        <c:crosses val="autoZero"/>
        <c:auto val="1"/>
        <c:lblOffset val="100"/>
        <c:baseTimeUnit val="years"/>
      </c:dateAx>
      <c:valAx>
        <c:axId val="326513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6512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87.54</c:v>
                </c:pt>
                <c:pt idx="1">
                  <c:v>87</c:v>
                </c:pt>
                <c:pt idx="2">
                  <c:v>85</c:v>
                </c:pt>
                <c:pt idx="3">
                  <c:v>87.9</c:v>
                </c:pt>
                <c:pt idx="4">
                  <c:v>88.15</c:v>
                </c:pt>
              </c:numCache>
            </c:numRef>
          </c:val>
        </c:ser>
        <c:dLbls>
          <c:showLegendKey val="0"/>
          <c:showVal val="0"/>
          <c:showCatName val="0"/>
          <c:showSerName val="0"/>
          <c:showPercent val="0"/>
          <c:showBubbleSize val="0"/>
        </c:dLbls>
        <c:gapWidth val="150"/>
        <c:axId val="326514552"/>
        <c:axId val="326514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85.47</c:v>
                </c:pt>
                <c:pt idx="1">
                  <c:v>84.87</c:v>
                </c:pt>
                <c:pt idx="2">
                  <c:v>85.4</c:v>
                </c:pt>
                <c:pt idx="3">
                  <c:v>85.53</c:v>
                </c:pt>
                <c:pt idx="4">
                  <c:v>85.23</c:v>
                </c:pt>
              </c:numCache>
            </c:numRef>
          </c:val>
          <c:smooth val="0"/>
        </c:ser>
        <c:dLbls>
          <c:showLegendKey val="0"/>
          <c:showVal val="0"/>
          <c:showCatName val="0"/>
          <c:showSerName val="0"/>
          <c:showPercent val="0"/>
          <c:showBubbleSize val="0"/>
        </c:dLbls>
        <c:marker val="1"/>
        <c:smooth val="0"/>
        <c:axId val="326514552"/>
        <c:axId val="326514944"/>
      </c:lineChart>
      <c:dateAx>
        <c:axId val="326514552"/>
        <c:scaling>
          <c:orientation val="minMax"/>
        </c:scaling>
        <c:delete val="1"/>
        <c:axPos val="b"/>
        <c:numFmt formatCode="ge" sourceLinked="1"/>
        <c:majorTickMark val="none"/>
        <c:minorTickMark val="none"/>
        <c:tickLblPos val="none"/>
        <c:crossAx val="326514944"/>
        <c:crosses val="autoZero"/>
        <c:auto val="1"/>
        <c:lblOffset val="100"/>
        <c:baseTimeUnit val="years"/>
      </c:dateAx>
      <c:valAx>
        <c:axId val="326514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6514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104.32</c:v>
                </c:pt>
                <c:pt idx="1">
                  <c:v>90.94</c:v>
                </c:pt>
                <c:pt idx="2">
                  <c:v>97.58</c:v>
                </c:pt>
                <c:pt idx="3">
                  <c:v>98.29</c:v>
                </c:pt>
                <c:pt idx="4">
                  <c:v>109.7</c:v>
                </c:pt>
              </c:numCache>
            </c:numRef>
          </c:val>
        </c:ser>
        <c:dLbls>
          <c:showLegendKey val="0"/>
          <c:showVal val="0"/>
          <c:showCatName val="0"/>
          <c:showSerName val="0"/>
          <c:showPercent val="0"/>
          <c:showBubbleSize val="0"/>
        </c:dLbls>
        <c:gapWidth val="150"/>
        <c:axId val="327756096"/>
        <c:axId val="327757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108.43</c:v>
                </c:pt>
                <c:pt idx="1">
                  <c:v>105.61</c:v>
                </c:pt>
                <c:pt idx="2">
                  <c:v>106.41</c:v>
                </c:pt>
                <c:pt idx="3">
                  <c:v>106.89</c:v>
                </c:pt>
                <c:pt idx="4">
                  <c:v>109.04</c:v>
                </c:pt>
              </c:numCache>
            </c:numRef>
          </c:val>
          <c:smooth val="0"/>
        </c:ser>
        <c:dLbls>
          <c:showLegendKey val="0"/>
          <c:showVal val="0"/>
          <c:showCatName val="0"/>
          <c:showSerName val="0"/>
          <c:showPercent val="0"/>
          <c:showBubbleSize val="0"/>
        </c:dLbls>
        <c:marker val="1"/>
        <c:smooth val="0"/>
        <c:axId val="327756096"/>
        <c:axId val="327757664"/>
      </c:lineChart>
      <c:dateAx>
        <c:axId val="327756096"/>
        <c:scaling>
          <c:orientation val="minMax"/>
        </c:scaling>
        <c:delete val="1"/>
        <c:axPos val="b"/>
        <c:numFmt formatCode="ge" sourceLinked="1"/>
        <c:majorTickMark val="none"/>
        <c:minorTickMark val="none"/>
        <c:tickLblPos val="none"/>
        <c:crossAx val="327757664"/>
        <c:crosses val="autoZero"/>
        <c:auto val="1"/>
        <c:lblOffset val="100"/>
        <c:baseTimeUnit val="years"/>
      </c:dateAx>
      <c:valAx>
        <c:axId val="3277576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27756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37.75</c:v>
                </c:pt>
                <c:pt idx="1">
                  <c:v>40.049999999999997</c:v>
                </c:pt>
                <c:pt idx="2">
                  <c:v>42.36</c:v>
                </c:pt>
                <c:pt idx="3">
                  <c:v>44.66</c:v>
                </c:pt>
                <c:pt idx="4">
                  <c:v>46.68</c:v>
                </c:pt>
              </c:numCache>
            </c:numRef>
          </c:val>
        </c:ser>
        <c:dLbls>
          <c:showLegendKey val="0"/>
          <c:showVal val="0"/>
          <c:showCatName val="0"/>
          <c:showSerName val="0"/>
          <c:showPercent val="0"/>
          <c:showBubbleSize val="0"/>
        </c:dLbls>
        <c:gapWidth val="150"/>
        <c:axId val="324046792"/>
        <c:axId val="324047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34.47</c:v>
                </c:pt>
                <c:pt idx="1">
                  <c:v>35.53</c:v>
                </c:pt>
                <c:pt idx="2">
                  <c:v>36.36</c:v>
                </c:pt>
                <c:pt idx="3">
                  <c:v>37.340000000000003</c:v>
                </c:pt>
                <c:pt idx="4">
                  <c:v>44.31</c:v>
                </c:pt>
              </c:numCache>
            </c:numRef>
          </c:val>
          <c:smooth val="0"/>
        </c:ser>
        <c:dLbls>
          <c:showLegendKey val="0"/>
          <c:showVal val="0"/>
          <c:showCatName val="0"/>
          <c:showSerName val="0"/>
          <c:showPercent val="0"/>
          <c:showBubbleSize val="0"/>
        </c:dLbls>
        <c:marker val="1"/>
        <c:smooth val="0"/>
        <c:axId val="324046792"/>
        <c:axId val="324047184"/>
      </c:lineChart>
      <c:dateAx>
        <c:axId val="324046792"/>
        <c:scaling>
          <c:orientation val="minMax"/>
        </c:scaling>
        <c:delete val="1"/>
        <c:axPos val="b"/>
        <c:numFmt formatCode="ge" sourceLinked="1"/>
        <c:majorTickMark val="none"/>
        <c:minorTickMark val="none"/>
        <c:tickLblPos val="none"/>
        <c:crossAx val="324047184"/>
        <c:crosses val="autoZero"/>
        <c:auto val="1"/>
        <c:lblOffset val="100"/>
        <c:baseTimeUnit val="years"/>
      </c:dateAx>
      <c:valAx>
        <c:axId val="324047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4046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0</c:v>
                </c:pt>
                <c:pt idx="1">
                  <c:v>0</c:v>
                </c:pt>
                <c:pt idx="2">
                  <c:v>0</c:v>
                </c:pt>
                <c:pt idx="3" formatCode="#,##0.00;&quot;△&quot;#,##0.00;&quot;-&quot;">
                  <c:v>1.29</c:v>
                </c:pt>
                <c:pt idx="4" formatCode="#,##0.00;&quot;△&quot;#,##0.00;&quot;-&quot;">
                  <c:v>1.33</c:v>
                </c:pt>
              </c:numCache>
            </c:numRef>
          </c:val>
        </c:ser>
        <c:dLbls>
          <c:showLegendKey val="0"/>
          <c:showVal val="0"/>
          <c:showCatName val="0"/>
          <c:showSerName val="0"/>
          <c:showPercent val="0"/>
          <c:showBubbleSize val="0"/>
        </c:dLbls>
        <c:gapWidth val="150"/>
        <c:axId val="324164152"/>
        <c:axId val="324164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6.06</c:v>
                </c:pt>
                <c:pt idx="1">
                  <c:v>6.47</c:v>
                </c:pt>
                <c:pt idx="2">
                  <c:v>7.8</c:v>
                </c:pt>
                <c:pt idx="3">
                  <c:v>8.39</c:v>
                </c:pt>
                <c:pt idx="4">
                  <c:v>10.09</c:v>
                </c:pt>
              </c:numCache>
            </c:numRef>
          </c:val>
          <c:smooth val="0"/>
        </c:ser>
        <c:dLbls>
          <c:showLegendKey val="0"/>
          <c:showVal val="0"/>
          <c:showCatName val="0"/>
          <c:showSerName val="0"/>
          <c:showPercent val="0"/>
          <c:showBubbleSize val="0"/>
        </c:dLbls>
        <c:marker val="1"/>
        <c:smooth val="0"/>
        <c:axId val="324164152"/>
        <c:axId val="324164544"/>
      </c:lineChart>
      <c:dateAx>
        <c:axId val="324164152"/>
        <c:scaling>
          <c:orientation val="minMax"/>
        </c:scaling>
        <c:delete val="1"/>
        <c:axPos val="b"/>
        <c:numFmt formatCode="ge" sourceLinked="1"/>
        <c:majorTickMark val="none"/>
        <c:minorTickMark val="none"/>
        <c:tickLblPos val="none"/>
        <c:crossAx val="324164544"/>
        <c:crosses val="autoZero"/>
        <c:auto val="1"/>
        <c:lblOffset val="100"/>
        <c:baseTimeUnit val="years"/>
      </c:dateAx>
      <c:valAx>
        <c:axId val="324164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4164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9.2200000000000006</c:v>
                </c:pt>
                <c:pt idx="1">
                  <c:v>22.14</c:v>
                </c:pt>
                <c:pt idx="2">
                  <c:v>23.31</c:v>
                </c:pt>
                <c:pt idx="3">
                  <c:v>24.75</c:v>
                </c:pt>
                <c:pt idx="4" formatCode="#,##0.00;&quot;△&quot;#,##0.00">
                  <c:v>0</c:v>
                </c:pt>
              </c:numCache>
            </c:numRef>
          </c:val>
        </c:ser>
        <c:dLbls>
          <c:showLegendKey val="0"/>
          <c:showVal val="0"/>
          <c:showCatName val="0"/>
          <c:showSerName val="0"/>
          <c:showPercent val="0"/>
          <c:showBubbleSize val="0"/>
        </c:dLbls>
        <c:gapWidth val="150"/>
        <c:axId val="324163368"/>
        <c:axId val="324162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5.37</c:v>
                </c:pt>
                <c:pt idx="1">
                  <c:v>6.79</c:v>
                </c:pt>
                <c:pt idx="2">
                  <c:v>6.33</c:v>
                </c:pt>
                <c:pt idx="3">
                  <c:v>7.76</c:v>
                </c:pt>
                <c:pt idx="4">
                  <c:v>3.77</c:v>
                </c:pt>
              </c:numCache>
            </c:numRef>
          </c:val>
          <c:smooth val="0"/>
        </c:ser>
        <c:dLbls>
          <c:showLegendKey val="0"/>
          <c:showVal val="0"/>
          <c:showCatName val="0"/>
          <c:showSerName val="0"/>
          <c:showPercent val="0"/>
          <c:showBubbleSize val="0"/>
        </c:dLbls>
        <c:marker val="1"/>
        <c:smooth val="0"/>
        <c:axId val="324163368"/>
        <c:axId val="324162976"/>
      </c:lineChart>
      <c:dateAx>
        <c:axId val="324163368"/>
        <c:scaling>
          <c:orientation val="minMax"/>
        </c:scaling>
        <c:delete val="1"/>
        <c:axPos val="b"/>
        <c:numFmt formatCode="ge" sourceLinked="1"/>
        <c:majorTickMark val="none"/>
        <c:minorTickMark val="none"/>
        <c:tickLblPos val="none"/>
        <c:crossAx val="324162976"/>
        <c:crosses val="autoZero"/>
        <c:auto val="1"/>
        <c:lblOffset val="100"/>
        <c:baseTimeUnit val="years"/>
      </c:dateAx>
      <c:valAx>
        <c:axId val="3241629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24163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1310.1600000000001</c:v>
                </c:pt>
                <c:pt idx="1">
                  <c:v>1254.42</c:v>
                </c:pt>
                <c:pt idx="2">
                  <c:v>1534.33</c:v>
                </c:pt>
                <c:pt idx="3">
                  <c:v>2055.34</c:v>
                </c:pt>
                <c:pt idx="4">
                  <c:v>950.74</c:v>
                </c:pt>
              </c:numCache>
            </c:numRef>
          </c:val>
        </c:ser>
        <c:dLbls>
          <c:showLegendKey val="0"/>
          <c:showVal val="0"/>
          <c:showCatName val="0"/>
          <c:showSerName val="0"/>
          <c:showPercent val="0"/>
          <c:showBubbleSize val="0"/>
        </c:dLbls>
        <c:gapWidth val="150"/>
        <c:axId val="324163760"/>
        <c:axId val="324166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792.56</c:v>
                </c:pt>
                <c:pt idx="1">
                  <c:v>832.37</c:v>
                </c:pt>
                <c:pt idx="2">
                  <c:v>852.01</c:v>
                </c:pt>
                <c:pt idx="3">
                  <c:v>909.68</c:v>
                </c:pt>
                <c:pt idx="4">
                  <c:v>382.09</c:v>
                </c:pt>
              </c:numCache>
            </c:numRef>
          </c:val>
          <c:smooth val="0"/>
        </c:ser>
        <c:dLbls>
          <c:showLegendKey val="0"/>
          <c:showVal val="0"/>
          <c:showCatName val="0"/>
          <c:showSerName val="0"/>
          <c:showPercent val="0"/>
          <c:showBubbleSize val="0"/>
        </c:dLbls>
        <c:marker val="1"/>
        <c:smooth val="0"/>
        <c:axId val="324163760"/>
        <c:axId val="324166112"/>
      </c:lineChart>
      <c:dateAx>
        <c:axId val="324163760"/>
        <c:scaling>
          <c:orientation val="minMax"/>
        </c:scaling>
        <c:delete val="1"/>
        <c:axPos val="b"/>
        <c:numFmt formatCode="ge" sourceLinked="1"/>
        <c:majorTickMark val="none"/>
        <c:minorTickMark val="none"/>
        <c:tickLblPos val="none"/>
        <c:crossAx val="324166112"/>
        <c:crosses val="autoZero"/>
        <c:auto val="1"/>
        <c:lblOffset val="100"/>
        <c:baseTimeUnit val="years"/>
      </c:dateAx>
      <c:valAx>
        <c:axId val="3241661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24163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216.94</c:v>
                </c:pt>
                <c:pt idx="1">
                  <c:v>215.98</c:v>
                </c:pt>
                <c:pt idx="2">
                  <c:v>185.34</c:v>
                </c:pt>
                <c:pt idx="3">
                  <c:v>169.13</c:v>
                </c:pt>
                <c:pt idx="4">
                  <c:v>158.25</c:v>
                </c:pt>
              </c:numCache>
            </c:numRef>
          </c:val>
        </c:ser>
        <c:dLbls>
          <c:showLegendKey val="0"/>
          <c:showVal val="0"/>
          <c:showCatName val="0"/>
          <c:showSerName val="0"/>
          <c:showPercent val="0"/>
          <c:showBubbleSize val="0"/>
        </c:dLbls>
        <c:gapWidth val="150"/>
        <c:axId val="325992000"/>
        <c:axId val="325992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403.05</c:v>
                </c:pt>
                <c:pt idx="1">
                  <c:v>403.15</c:v>
                </c:pt>
                <c:pt idx="2">
                  <c:v>391.4</c:v>
                </c:pt>
                <c:pt idx="3">
                  <c:v>382.65</c:v>
                </c:pt>
                <c:pt idx="4">
                  <c:v>385.06</c:v>
                </c:pt>
              </c:numCache>
            </c:numRef>
          </c:val>
          <c:smooth val="0"/>
        </c:ser>
        <c:dLbls>
          <c:showLegendKey val="0"/>
          <c:showVal val="0"/>
          <c:showCatName val="0"/>
          <c:showSerName val="0"/>
          <c:showPercent val="0"/>
          <c:showBubbleSize val="0"/>
        </c:dLbls>
        <c:marker val="1"/>
        <c:smooth val="0"/>
        <c:axId val="325992000"/>
        <c:axId val="325992392"/>
      </c:lineChart>
      <c:dateAx>
        <c:axId val="325992000"/>
        <c:scaling>
          <c:orientation val="minMax"/>
        </c:scaling>
        <c:delete val="1"/>
        <c:axPos val="b"/>
        <c:numFmt formatCode="ge" sourceLinked="1"/>
        <c:majorTickMark val="none"/>
        <c:minorTickMark val="none"/>
        <c:tickLblPos val="none"/>
        <c:crossAx val="325992392"/>
        <c:crosses val="autoZero"/>
        <c:auto val="1"/>
        <c:lblOffset val="100"/>
        <c:baseTimeUnit val="years"/>
      </c:dateAx>
      <c:valAx>
        <c:axId val="3259923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25992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83.49</c:v>
                </c:pt>
                <c:pt idx="1">
                  <c:v>74.09</c:v>
                </c:pt>
                <c:pt idx="2">
                  <c:v>82.75</c:v>
                </c:pt>
                <c:pt idx="3">
                  <c:v>85.02</c:v>
                </c:pt>
                <c:pt idx="4">
                  <c:v>96.23</c:v>
                </c:pt>
              </c:numCache>
            </c:numRef>
          </c:val>
        </c:ser>
        <c:dLbls>
          <c:showLegendKey val="0"/>
          <c:showVal val="0"/>
          <c:showCatName val="0"/>
          <c:showSerName val="0"/>
          <c:showPercent val="0"/>
          <c:showBubbleSize val="0"/>
        </c:dLbls>
        <c:gapWidth val="150"/>
        <c:axId val="325993568"/>
        <c:axId val="325993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97.63</c:v>
                </c:pt>
                <c:pt idx="1">
                  <c:v>94.86</c:v>
                </c:pt>
                <c:pt idx="2">
                  <c:v>95.91</c:v>
                </c:pt>
                <c:pt idx="3">
                  <c:v>96.1</c:v>
                </c:pt>
                <c:pt idx="4">
                  <c:v>99.07</c:v>
                </c:pt>
              </c:numCache>
            </c:numRef>
          </c:val>
          <c:smooth val="0"/>
        </c:ser>
        <c:dLbls>
          <c:showLegendKey val="0"/>
          <c:showVal val="0"/>
          <c:showCatName val="0"/>
          <c:showSerName val="0"/>
          <c:showPercent val="0"/>
          <c:showBubbleSize val="0"/>
        </c:dLbls>
        <c:marker val="1"/>
        <c:smooth val="0"/>
        <c:axId val="325993568"/>
        <c:axId val="325993960"/>
      </c:lineChart>
      <c:dateAx>
        <c:axId val="325993568"/>
        <c:scaling>
          <c:orientation val="minMax"/>
        </c:scaling>
        <c:delete val="1"/>
        <c:axPos val="b"/>
        <c:numFmt formatCode="ge" sourceLinked="1"/>
        <c:majorTickMark val="none"/>
        <c:minorTickMark val="none"/>
        <c:tickLblPos val="none"/>
        <c:crossAx val="325993960"/>
        <c:crosses val="autoZero"/>
        <c:auto val="1"/>
        <c:lblOffset val="100"/>
        <c:baseTimeUnit val="years"/>
      </c:dateAx>
      <c:valAx>
        <c:axId val="325993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5993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236.1</c:v>
                </c:pt>
                <c:pt idx="1">
                  <c:v>260.95999999999998</c:v>
                </c:pt>
                <c:pt idx="2">
                  <c:v>239.71</c:v>
                </c:pt>
                <c:pt idx="3">
                  <c:v>233.2</c:v>
                </c:pt>
                <c:pt idx="4">
                  <c:v>205.52</c:v>
                </c:pt>
              </c:numCache>
            </c:numRef>
          </c:val>
        </c:ser>
        <c:dLbls>
          <c:showLegendKey val="0"/>
          <c:showVal val="0"/>
          <c:showCatName val="0"/>
          <c:showSerName val="0"/>
          <c:showPercent val="0"/>
          <c:showBubbleSize val="0"/>
        </c:dLbls>
        <c:gapWidth val="150"/>
        <c:axId val="326511416"/>
        <c:axId val="326511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172.59</c:v>
                </c:pt>
                <c:pt idx="1">
                  <c:v>179.14</c:v>
                </c:pt>
                <c:pt idx="2">
                  <c:v>179.29</c:v>
                </c:pt>
                <c:pt idx="3">
                  <c:v>178.39</c:v>
                </c:pt>
                <c:pt idx="4">
                  <c:v>173.03</c:v>
                </c:pt>
              </c:numCache>
            </c:numRef>
          </c:val>
          <c:smooth val="0"/>
        </c:ser>
        <c:dLbls>
          <c:showLegendKey val="0"/>
          <c:showVal val="0"/>
          <c:showCatName val="0"/>
          <c:showSerName val="0"/>
          <c:showPercent val="0"/>
          <c:showBubbleSize val="0"/>
        </c:dLbls>
        <c:marker val="1"/>
        <c:smooth val="0"/>
        <c:axId val="326511416"/>
        <c:axId val="326511808"/>
      </c:lineChart>
      <c:dateAx>
        <c:axId val="326511416"/>
        <c:scaling>
          <c:orientation val="minMax"/>
        </c:scaling>
        <c:delete val="1"/>
        <c:axPos val="b"/>
        <c:numFmt formatCode="ge" sourceLinked="1"/>
        <c:majorTickMark val="none"/>
        <c:minorTickMark val="none"/>
        <c:tickLblPos val="none"/>
        <c:crossAx val="326511808"/>
        <c:crosses val="autoZero"/>
        <c:auto val="1"/>
        <c:lblOffset val="100"/>
        <c:baseTimeUnit val="years"/>
      </c:dateAx>
      <c:valAx>
        <c:axId val="326511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6511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【264.16】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【283.72】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【164.21】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【46.31】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【12.42】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【0.78】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election activeCell="AL1" sqref="A1:XFD1048576"/>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宮城県　富谷町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A5</v>
      </c>
      <c r="AA8" s="53"/>
      <c r="AB8" s="53"/>
      <c r="AC8" s="53"/>
      <c r="AD8" s="53"/>
      <c r="AE8" s="53"/>
      <c r="AF8" s="53"/>
      <c r="AG8" s="54"/>
      <c r="AH8" s="3"/>
      <c r="AI8" s="55">
        <f>データ!Q6</f>
        <v>51836</v>
      </c>
      <c r="AJ8" s="56"/>
      <c r="AK8" s="56"/>
      <c r="AL8" s="56"/>
      <c r="AM8" s="56"/>
      <c r="AN8" s="56"/>
      <c r="AO8" s="56"/>
      <c r="AP8" s="57"/>
      <c r="AQ8" s="47">
        <f>データ!R6</f>
        <v>49.18</v>
      </c>
      <c r="AR8" s="47"/>
      <c r="AS8" s="47"/>
      <c r="AT8" s="47"/>
      <c r="AU8" s="47"/>
      <c r="AV8" s="47"/>
      <c r="AW8" s="47"/>
      <c r="AX8" s="47"/>
      <c r="AY8" s="47">
        <f>データ!S6</f>
        <v>1054.01</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79.06</v>
      </c>
      <c r="K10" s="47"/>
      <c r="L10" s="47"/>
      <c r="M10" s="47"/>
      <c r="N10" s="47"/>
      <c r="O10" s="47"/>
      <c r="P10" s="47"/>
      <c r="Q10" s="47"/>
      <c r="R10" s="47">
        <f>データ!O6</f>
        <v>99.84</v>
      </c>
      <c r="S10" s="47"/>
      <c r="T10" s="47"/>
      <c r="U10" s="47"/>
      <c r="V10" s="47"/>
      <c r="W10" s="47"/>
      <c r="X10" s="47"/>
      <c r="Y10" s="47"/>
      <c r="Z10" s="78">
        <f>データ!P6</f>
        <v>3877</v>
      </c>
      <c r="AA10" s="78"/>
      <c r="AB10" s="78"/>
      <c r="AC10" s="78"/>
      <c r="AD10" s="78"/>
      <c r="AE10" s="78"/>
      <c r="AF10" s="78"/>
      <c r="AG10" s="78"/>
      <c r="AH10" s="2"/>
      <c r="AI10" s="78">
        <f>データ!T6</f>
        <v>48603</v>
      </c>
      <c r="AJ10" s="78"/>
      <c r="AK10" s="78"/>
      <c r="AL10" s="78"/>
      <c r="AM10" s="78"/>
      <c r="AN10" s="78"/>
      <c r="AO10" s="78"/>
      <c r="AP10" s="78"/>
      <c r="AQ10" s="47">
        <f>データ!U6</f>
        <v>48.73</v>
      </c>
      <c r="AR10" s="47"/>
      <c r="AS10" s="47"/>
      <c r="AT10" s="47"/>
      <c r="AU10" s="47"/>
      <c r="AV10" s="47"/>
      <c r="AW10" s="47"/>
      <c r="AX10" s="47"/>
      <c r="AY10" s="47">
        <f>データ!V6</f>
        <v>997.39</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105</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104</v>
      </c>
      <c r="BM47" s="59"/>
      <c r="BN47" s="59"/>
      <c r="BO47" s="59"/>
      <c r="BP47" s="59"/>
      <c r="BQ47" s="59"/>
      <c r="BR47" s="59"/>
      <c r="BS47" s="59"/>
      <c r="BT47" s="59"/>
      <c r="BU47" s="59"/>
      <c r="BV47" s="59"/>
      <c r="BW47" s="59"/>
      <c r="BX47" s="59"/>
      <c r="BY47" s="59"/>
      <c r="BZ47" s="6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106</v>
      </c>
      <c r="BM66" s="59"/>
      <c r="BN66" s="59"/>
      <c r="BO66" s="59"/>
      <c r="BP66" s="59"/>
      <c r="BQ66" s="59"/>
      <c r="BR66" s="59"/>
      <c r="BS66" s="59"/>
      <c r="BT66" s="59"/>
      <c r="BU66" s="59"/>
      <c r="BV66" s="59"/>
      <c r="BW66" s="59"/>
      <c r="BX66" s="59"/>
      <c r="BY66" s="59"/>
      <c r="BZ66" s="6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58"/>
      <c r="BM79" s="59"/>
      <c r="BN79" s="59"/>
      <c r="BO79" s="59"/>
      <c r="BP79" s="59"/>
      <c r="BQ79" s="59"/>
      <c r="BR79" s="59"/>
      <c r="BS79" s="59"/>
      <c r="BT79" s="59"/>
      <c r="BU79" s="59"/>
      <c r="BV79" s="59"/>
      <c r="BW79" s="59"/>
      <c r="BX79" s="59"/>
      <c r="BY79" s="59"/>
      <c r="BZ79" s="60"/>
    </row>
    <row r="80" spans="1:78" ht="13.5" customHeight="1">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58"/>
      <c r="BM80" s="59"/>
      <c r="BN80" s="59"/>
      <c r="BO80" s="59"/>
      <c r="BP80" s="59"/>
      <c r="BQ80" s="59"/>
      <c r="BR80" s="59"/>
      <c r="BS80" s="59"/>
      <c r="BT80" s="59"/>
      <c r="BU80" s="59"/>
      <c r="BV80" s="59"/>
      <c r="BW80" s="59"/>
      <c r="BX80" s="59"/>
      <c r="BY80" s="59"/>
      <c r="BZ80" s="6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c r="C83" s="2" t="s">
        <v>39</v>
      </c>
    </row>
  </sheetData>
  <sheetProtection password="B501"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44237</v>
      </c>
      <c r="D6" s="31">
        <f t="shared" si="3"/>
        <v>46</v>
      </c>
      <c r="E6" s="31">
        <f t="shared" si="3"/>
        <v>1</v>
      </c>
      <c r="F6" s="31">
        <f t="shared" si="3"/>
        <v>0</v>
      </c>
      <c r="G6" s="31">
        <f t="shared" si="3"/>
        <v>1</v>
      </c>
      <c r="H6" s="31" t="str">
        <f t="shared" si="3"/>
        <v>宮城県　富谷町</v>
      </c>
      <c r="I6" s="31" t="str">
        <f t="shared" si="3"/>
        <v>法適用</v>
      </c>
      <c r="J6" s="31" t="str">
        <f t="shared" si="3"/>
        <v>水道事業</v>
      </c>
      <c r="K6" s="31" t="str">
        <f t="shared" si="3"/>
        <v>末端給水事業</v>
      </c>
      <c r="L6" s="31" t="str">
        <f t="shared" si="3"/>
        <v>A5</v>
      </c>
      <c r="M6" s="32" t="str">
        <f t="shared" si="3"/>
        <v>-</v>
      </c>
      <c r="N6" s="32">
        <f t="shared" si="3"/>
        <v>79.06</v>
      </c>
      <c r="O6" s="32">
        <f t="shared" si="3"/>
        <v>99.84</v>
      </c>
      <c r="P6" s="32">
        <f t="shared" si="3"/>
        <v>3877</v>
      </c>
      <c r="Q6" s="32">
        <f t="shared" si="3"/>
        <v>51836</v>
      </c>
      <c r="R6" s="32">
        <f t="shared" si="3"/>
        <v>49.18</v>
      </c>
      <c r="S6" s="32">
        <f t="shared" si="3"/>
        <v>1054.01</v>
      </c>
      <c r="T6" s="32">
        <f t="shared" si="3"/>
        <v>48603</v>
      </c>
      <c r="U6" s="32">
        <f t="shared" si="3"/>
        <v>48.73</v>
      </c>
      <c r="V6" s="32">
        <f t="shared" si="3"/>
        <v>997.39</v>
      </c>
      <c r="W6" s="33">
        <f>IF(W7="",NA(),W7)</f>
        <v>104.32</v>
      </c>
      <c r="X6" s="33">
        <f t="shared" ref="X6:AF6" si="4">IF(X7="",NA(),X7)</f>
        <v>90.94</v>
      </c>
      <c r="Y6" s="33">
        <f t="shared" si="4"/>
        <v>97.58</v>
      </c>
      <c r="Z6" s="33">
        <f t="shared" si="4"/>
        <v>98.29</v>
      </c>
      <c r="AA6" s="33">
        <f t="shared" si="4"/>
        <v>109.7</v>
      </c>
      <c r="AB6" s="33">
        <f t="shared" si="4"/>
        <v>108.43</v>
      </c>
      <c r="AC6" s="33">
        <f t="shared" si="4"/>
        <v>105.61</v>
      </c>
      <c r="AD6" s="33">
        <f t="shared" si="4"/>
        <v>106.41</v>
      </c>
      <c r="AE6" s="33">
        <f t="shared" si="4"/>
        <v>106.89</v>
      </c>
      <c r="AF6" s="33">
        <f t="shared" si="4"/>
        <v>109.04</v>
      </c>
      <c r="AG6" s="32" t="str">
        <f>IF(AG7="","",IF(AG7="-","【-】","【"&amp;SUBSTITUTE(TEXT(AG7,"#,##0.00"),"-","△")&amp;"】"))</f>
        <v>【113.03】</v>
      </c>
      <c r="AH6" s="33">
        <f>IF(AH7="",NA(),AH7)</f>
        <v>9.2200000000000006</v>
      </c>
      <c r="AI6" s="33">
        <f t="shared" ref="AI6:AQ6" si="5">IF(AI7="",NA(),AI7)</f>
        <v>22.14</v>
      </c>
      <c r="AJ6" s="33">
        <f t="shared" si="5"/>
        <v>23.31</v>
      </c>
      <c r="AK6" s="33">
        <f t="shared" si="5"/>
        <v>24.75</v>
      </c>
      <c r="AL6" s="32">
        <f t="shared" si="5"/>
        <v>0</v>
      </c>
      <c r="AM6" s="33">
        <f t="shared" si="5"/>
        <v>5.37</v>
      </c>
      <c r="AN6" s="33">
        <f t="shared" si="5"/>
        <v>6.79</v>
      </c>
      <c r="AO6" s="33">
        <f t="shared" si="5"/>
        <v>6.33</v>
      </c>
      <c r="AP6" s="33">
        <f t="shared" si="5"/>
        <v>7.76</v>
      </c>
      <c r="AQ6" s="33">
        <f t="shared" si="5"/>
        <v>3.77</v>
      </c>
      <c r="AR6" s="32" t="str">
        <f>IF(AR7="","",IF(AR7="-","【-】","【"&amp;SUBSTITUTE(TEXT(AR7,"#,##0.00"),"-","△")&amp;"】"))</f>
        <v>【0.81】</v>
      </c>
      <c r="AS6" s="33">
        <f>IF(AS7="",NA(),AS7)</f>
        <v>1310.1600000000001</v>
      </c>
      <c r="AT6" s="33">
        <f t="shared" ref="AT6:BB6" si="6">IF(AT7="",NA(),AT7)</f>
        <v>1254.42</v>
      </c>
      <c r="AU6" s="33">
        <f t="shared" si="6"/>
        <v>1534.33</v>
      </c>
      <c r="AV6" s="33">
        <f t="shared" si="6"/>
        <v>2055.34</v>
      </c>
      <c r="AW6" s="33">
        <f t="shared" si="6"/>
        <v>950.74</v>
      </c>
      <c r="AX6" s="33">
        <f t="shared" si="6"/>
        <v>792.56</v>
      </c>
      <c r="AY6" s="33">
        <f t="shared" si="6"/>
        <v>832.37</v>
      </c>
      <c r="AZ6" s="33">
        <f t="shared" si="6"/>
        <v>852.01</v>
      </c>
      <c r="BA6" s="33">
        <f t="shared" si="6"/>
        <v>909.68</v>
      </c>
      <c r="BB6" s="33">
        <f t="shared" si="6"/>
        <v>382.09</v>
      </c>
      <c r="BC6" s="32" t="str">
        <f>IF(BC7="","",IF(BC7="-","【-】","【"&amp;SUBSTITUTE(TEXT(BC7,"#,##0.00"),"-","△")&amp;"】"))</f>
        <v>【264.16】</v>
      </c>
      <c r="BD6" s="33">
        <f>IF(BD7="",NA(),BD7)</f>
        <v>216.94</v>
      </c>
      <c r="BE6" s="33">
        <f t="shared" ref="BE6:BM6" si="7">IF(BE7="",NA(),BE7)</f>
        <v>215.98</v>
      </c>
      <c r="BF6" s="33">
        <f t="shared" si="7"/>
        <v>185.34</v>
      </c>
      <c r="BG6" s="33">
        <f t="shared" si="7"/>
        <v>169.13</v>
      </c>
      <c r="BH6" s="33">
        <f t="shared" si="7"/>
        <v>158.25</v>
      </c>
      <c r="BI6" s="33">
        <f t="shared" si="7"/>
        <v>403.05</v>
      </c>
      <c r="BJ6" s="33">
        <f t="shared" si="7"/>
        <v>403.15</v>
      </c>
      <c r="BK6" s="33">
        <f t="shared" si="7"/>
        <v>391.4</v>
      </c>
      <c r="BL6" s="33">
        <f t="shared" si="7"/>
        <v>382.65</v>
      </c>
      <c r="BM6" s="33">
        <f t="shared" si="7"/>
        <v>385.06</v>
      </c>
      <c r="BN6" s="32" t="str">
        <f>IF(BN7="","",IF(BN7="-","【-】","【"&amp;SUBSTITUTE(TEXT(BN7,"#,##0.00"),"-","△")&amp;"】"))</f>
        <v>【283.72】</v>
      </c>
      <c r="BO6" s="33">
        <f>IF(BO7="",NA(),BO7)</f>
        <v>83.49</v>
      </c>
      <c r="BP6" s="33">
        <f t="shared" ref="BP6:BX6" si="8">IF(BP7="",NA(),BP7)</f>
        <v>74.09</v>
      </c>
      <c r="BQ6" s="33">
        <f t="shared" si="8"/>
        <v>82.75</v>
      </c>
      <c r="BR6" s="33">
        <f t="shared" si="8"/>
        <v>85.02</v>
      </c>
      <c r="BS6" s="33">
        <f t="shared" si="8"/>
        <v>96.23</v>
      </c>
      <c r="BT6" s="33">
        <f t="shared" si="8"/>
        <v>97.63</v>
      </c>
      <c r="BU6" s="33">
        <f t="shared" si="8"/>
        <v>94.86</v>
      </c>
      <c r="BV6" s="33">
        <f t="shared" si="8"/>
        <v>95.91</v>
      </c>
      <c r="BW6" s="33">
        <f t="shared" si="8"/>
        <v>96.1</v>
      </c>
      <c r="BX6" s="33">
        <f t="shared" si="8"/>
        <v>99.07</v>
      </c>
      <c r="BY6" s="32" t="str">
        <f>IF(BY7="","",IF(BY7="-","【-】","【"&amp;SUBSTITUTE(TEXT(BY7,"#,##0.00"),"-","△")&amp;"】"))</f>
        <v>【104.60】</v>
      </c>
      <c r="BZ6" s="33">
        <f>IF(BZ7="",NA(),BZ7)</f>
        <v>236.1</v>
      </c>
      <c r="CA6" s="33">
        <f t="shared" ref="CA6:CI6" si="9">IF(CA7="",NA(),CA7)</f>
        <v>260.95999999999998</v>
      </c>
      <c r="CB6" s="33">
        <f t="shared" si="9"/>
        <v>239.71</v>
      </c>
      <c r="CC6" s="33">
        <f t="shared" si="9"/>
        <v>233.2</v>
      </c>
      <c r="CD6" s="33">
        <f t="shared" si="9"/>
        <v>205.52</v>
      </c>
      <c r="CE6" s="33">
        <f t="shared" si="9"/>
        <v>172.59</v>
      </c>
      <c r="CF6" s="33">
        <f t="shared" si="9"/>
        <v>179.14</v>
      </c>
      <c r="CG6" s="33">
        <f t="shared" si="9"/>
        <v>179.29</v>
      </c>
      <c r="CH6" s="33">
        <f t="shared" si="9"/>
        <v>178.39</v>
      </c>
      <c r="CI6" s="33">
        <f t="shared" si="9"/>
        <v>173.03</v>
      </c>
      <c r="CJ6" s="32" t="str">
        <f>IF(CJ7="","",IF(CJ7="-","【-】","【"&amp;SUBSTITUTE(TEXT(CJ7,"#,##0.00"),"-","△")&amp;"】"))</f>
        <v>【164.21】</v>
      </c>
      <c r="CK6" s="33">
        <f>IF(CK7="",NA(),CK7)</f>
        <v>57.3</v>
      </c>
      <c r="CL6" s="33">
        <f t="shared" ref="CL6:CT6" si="10">IF(CL7="",NA(),CL7)</f>
        <v>55.08</v>
      </c>
      <c r="CM6" s="33">
        <f t="shared" si="10"/>
        <v>60.06</v>
      </c>
      <c r="CN6" s="33">
        <f t="shared" si="10"/>
        <v>59.25</v>
      </c>
      <c r="CO6" s="33">
        <f t="shared" si="10"/>
        <v>59.67</v>
      </c>
      <c r="CP6" s="33">
        <f t="shared" si="10"/>
        <v>60.17</v>
      </c>
      <c r="CQ6" s="33">
        <f t="shared" si="10"/>
        <v>58.76</v>
      </c>
      <c r="CR6" s="33">
        <f t="shared" si="10"/>
        <v>59.09</v>
      </c>
      <c r="CS6" s="33">
        <f t="shared" si="10"/>
        <v>59.23</v>
      </c>
      <c r="CT6" s="33">
        <f t="shared" si="10"/>
        <v>58.58</v>
      </c>
      <c r="CU6" s="32" t="str">
        <f>IF(CU7="","",IF(CU7="-","【-】","【"&amp;SUBSTITUTE(TEXT(CU7,"#,##0.00"),"-","△")&amp;"】"))</f>
        <v>【59.80】</v>
      </c>
      <c r="CV6" s="33">
        <f>IF(CV7="",NA(),CV7)</f>
        <v>87.54</v>
      </c>
      <c r="CW6" s="33">
        <f t="shared" ref="CW6:DE6" si="11">IF(CW7="",NA(),CW7)</f>
        <v>87</v>
      </c>
      <c r="CX6" s="33">
        <f t="shared" si="11"/>
        <v>85</v>
      </c>
      <c r="CY6" s="33">
        <f t="shared" si="11"/>
        <v>87.9</v>
      </c>
      <c r="CZ6" s="33">
        <f t="shared" si="11"/>
        <v>88.15</v>
      </c>
      <c r="DA6" s="33">
        <f t="shared" si="11"/>
        <v>85.47</v>
      </c>
      <c r="DB6" s="33">
        <f t="shared" si="11"/>
        <v>84.87</v>
      </c>
      <c r="DC6" s="33">
        <f t="shared" si="11"/>
        <v>85.4</v>
      </c>
      <c r="DD6" s="33">
        <f t="shared" si="11"/>
        <v>85.53</v>
      </c>
      <c r="DE6" s="33">
        <f t="shared" si="11"/>
        <v>85.23</v>
      </c>
      <c r="DF6" s="32" t="str">
        <f>IF(DF7="","",IF(DF7="-","【-】","【"&amp;SUBSTITUTE(TEXT(DF7,"#,##0.00"),"-","△")&amp;"】"))</f>
        <v>【89.78】</v>
      </c>
      <c r="DG6" s="33">
        <f>IF(DG7="",NA(),DG7)</f>
        <v>37.75</v>
      </c>
      <c r="DH6" s="33">
        <f t="shared" ref="DH6:DP6" si="12">IF(DH7="",NA(),DH7)</f>
        <v>40.049999999999997</v>
      </c>
      <c r="DI6" s="33">
        <f t="shared" si="12"/>
        <v>42.36</v>
      </c>
      <c r="DJ6" s="33">
        <f t="shared" si="12"/>
        <v>44.66</v>
      </c>
      <c r="DK6" s="33">
        <f t="shared" si="12"/>
        <v>46.68</v>
      </c>
      <c r="DL6" s="33">
        <f t="shared" si="12"/>
        <v>34.47</v>
      </c>
      <c r="DM6" s="33">
        <f t="shared" si="12"/>
        <v>35.53</v>
      </c>
      <c r="DN6" s="33">
        <f t="shared" si="12"/>
        <v>36.36</v>
      </c>
      <c r="DO6" s="33">
        <f t="shared" si="12"/>
        <v>37.340000000000003</v>
      </c>
      <c r="DP6" s="33">
        <f t="shared" si="12"/>
        <v>44.31</v>
      </c>
      <c r="DQ6" s="32" t="str">
        <f>IF(DQ7="","",IF(DQ7="-","【-】","【"&amp;SUBSTITUTE(TEXT(DQ7,"#,##0.00"),"-","△")&amp;"】"))</f>
        <v>【46.31】</v>
      </c>
      <c r="DR6" s="32">
        <f>IF(DR7="",NA(),DR7)</f>
        <v>0</v>
      </c>
      <c r="DS6" s="32">
        <f t="shared" ref="DS6:EA6" si="13">IF(DS7="",NA(),DS7)</f>
        <v>0</v>
      </c>
      <c r="DT6" s="32">
        <f t="shared" si="13"/>
        <v>0</v>
      </c>
      <c r="DU6" s="33">
        <f t="shared" si="13"/>
        <v>1.29</v>
      </c>
      <c r="DV6" s="33">
        <f t="shared" si="13"/>
        <v>1.33</v>
      </c>
      <c r="DW6" s="33">
        <f t="shared" si="13"/>
        <v>6.06</v>
      </c>
      <c r="DX6" s="33">
        <f t="shared" si="13"/>
        <v>6.47</v>
      </c>
      <c r="DY6" s="33">
        <f t="shared" si="13"/>
        <v>7.8</v>
      </c>
      <c r="DZ6" s="33">
        <f t="shared" si="13"/>
        <v>8.39</v>
      </c>
      <c r="EA6" s="33">
        <f t="shared" si="13"/>
        <v>10.09</v>
      </c>
      <c r="EB6" s="32" t="str">
        <f>IF(EB7="","",IF(EB7="-","【-】","【"&amp;SUBSTITUTE(TEXT(EB7,"#,##0.00"),"-","△")&amp;"】"))</f>
        <v>【12.42】</v>
      </c>
      <c r="EC6" s="32">
        <f>IF(EC7="",NA(),EC7)</f>
        <v>0</v>
      </c>
      <c r="ED6" s="32">
        <f t="shared" ref="ED6:EL6" si="14">IF(ED7="",NA(),ED7)</f>
        <v>0</v>
      </c>
      <c r="EE6" s="32">
        <f t="shared" si="14"/>
        <v>0</v>
      </c>
      <c r="EF6" s="33">
        <f t="shared" si="14"/>
        <v>0.28000000000000003</v>
      </c>
      <c r="EG6" s="33">
        <f t="shared" si="14"/>
        <v>0.2</v>
      </c>
      <c r="EH6" s="33">
        <f t="shared" si="14"/>
        <v>0.68</v>
      </c>
      <c r="EI6" s="33">
        <f t="shared" si="14"/>
        <v>0.7</v>
      </c>
      <c r="EJ6" s="33">
        <f t="shared" si="14"/>
        <v>0.81</v>
      </c>
      <c r="EK6" s="33">
        <f t="shared" si="14"/>
        <v>0.59</v>
      </c>
      <c r="EL6" s="33">
        <f t="shared" si="14"/>
        <v>0.6</v>
      </c>
      <c r="EM6" s="32" t="str">
        <f>IF(EM7="","",IF(EM7="-","【-】","【"&amp;SUBSTITUTE(TEXT(EM7,"#,##0.00"),"-","△")&amp;"】"))</f>
        <v>【0.78】</v>
      </c>
    </row>
    <row r="7" spans="1:143" s="34" customFormat="1">
      <c r="A7" s="26"/>
      <c r="B7" s="35">
        <v>2014</v>
      </c>
      <c r="C7" s="35">
        <v>44237</v>
      </c>
      <c r="D7" s="35">
        <v>46</v>
      </c>
      <c r="E7" s="35">
        <v>1</v>
      </c>
      <c r="F7" s="35">
        <v>0</v>
      </c>
      <c r="G7" s="35">
        <v>1</v>
      </c>
      <c r="H7" s="35" t="s">
        <v>93</v>
      </c>
      <c r="I7" s="35" t="s">
        <v>94</v>
      </c>
      <c r="J7" s="35" t="s">
        <v>95</v>
      </c>
      <c r="K7" s="35" t="s">
        <v>96</v>
      </c>
      <c r="L7" s="35" t="s">
        <v>97</v>
      </c>
      <c r="M7" s="36" t="s">
        <v>98</v>
      </c>
      <c r="N7" s="36">
        <v>79.06</v>
      </c>
      <c r="O7" s="36">
        <v>99.84</v>
      </c>
      <c r="P7" s="36">
        <v>3877</v>
      </c>
      <c r="Q7" s="36">
        <v>51836</v>
      </c>
      <c r="R7" s="36">
        <v>49.18</v>
      </c>
      <c r="S7" s="36">
        <v>1054.01</v>
      </c>
      <c r="T7" s="36">
        <v>48603</v>
      </c>
      <c r="U7" s="36">
        <v>48.73</v>
      </c>
      <c r="V7" s="36">
        <v>997.39</v>
      </c>
      <c r="W7" s="36">
        <v>104.32</v>
      </c>
      <c r="X7" s="36">
        <v>90.94</v>
      </c>
      <c r="Y7" s="36">
        <v>97.58</v>
      </c>
      <c r="Z7" s="36">
        <v>98.29</v>
      </c>
      <c r="AA7" s="36">
        <v>109.7</v>
      </c>
      <c r="AB7" s="36">
        <v>108.43</v>
      </c>
      <c r="AC7" s="36">
        <v>105.61</v>
      </c>
      <c r="AD7" s="36">
        <v>106.41</v>
      </c>
      <c r="AE7" s="36">
        <v>106.89</v>
      </c>
      <c r="AF7" s="36">
        <v>109.04</v>
      </c>
      <c r="AG7" s="36">
        <v>113.03</v>
      </c>
      <c r="AH7" s="36">
        <v>9.2200000000000006</v>
      </c>
      <c r="AI7" s="36">
        <v>22.14</v>
      </c>
      <c r="AJ7" s="36">
        <v>23.31</v>
      </c>
      <c r="AK7" s="36">
        <v>24.75</v>
      </c>
      <c r="AL7" s="36">
        <v>0</v>
      </c>
      <c r="AM7" s="36">
        <v>5.37</v>
      </c>
      <c r="AN7" s="36">
        <v>6.79</v>
      </c>
      <c r="AO7" s="36">
        <v>6.33</v>
      </c>
      <c r="AP7" s="36">
        <v>7.76</v>
      </c>
      <c r="AQ7" s="36">
        <v>3.77</v>
      </c>
      <c r="AR7" s="36">
        <v>0.81</v>
      </c>
      <c r="AS7" s="36">
        <v>1310.1600000000001</v>
      </c>
      <c r="AT7" s="36">
        <v>1254.42</v>
      </c>
      <c r="AU7" s="36">
        <v>1534.33</v>
      </c>
      <c r="AV7" s="36">
        <v>2055.34</v>
      </c>
      <c r="AW7" s="36">
        <v>950.74</v>
      </c>
      <c r="AX7" s="36">
        <v>792.56</v>
      </c>
      <c r="AY7" s="36">
        <v>832.37</v>
      </c>
      <c r="AZ7" s="36">
        <v>852.01</v>
      </c>
      <c r="BA7" s="36">
        <v>909.68</v>
      </c>
      <c r="BB7" s="36">
        <v>382.09</v>
      </c>
      <c r="BC7" s="36">
        <v>264.16000000000003</v>
      </c>
      <c r="BD7" s="36">
        <v>216.94</v>
      </c>
      <c r="BE7" s="36">
        <v>215.98</v>
      </c>
      <c r="BF7" s="36">
        <v>185.34</v>
      </c>
      <c r="BG7" s="36">
        <v>169.13</v>
      </c>
      <c r="BH7" s="36">
        <v>158.25</v>
      </c>
      <c r="BI7" s="36">
        <v>403.05</v>
      </c>
      <c r="BJ7" s="36">
        <v>403.15</v>
      </c>
      <c r="BK7" s="36">
        <v>391.4</v>
      </c>
      <c r="BL7" s="36">
        <v>382.65</v>
      </c>
      <c r="BM7" s="36">
        <v>385.06</v>
      </c>
      <c r="BN7" s="36">
        <v>283.72000000000003</v>
      </c>
      <c r="BO7" s="36">
        <v>83.49</v>
      </c>
      <c r="BP7" s="36">
        <v>74.09</v>
      </c>
      <c r="BQ7" s="36">
        <v>82.75</v>
      </c>
      <c r="BR7" s="36">
        <v>85.02</v>
      </c>
      <c r="BS7" s="36">
        <v>96.23</v>
      </c>
      <c r="BT7" s="36">
        <v>97.63</v>
      </c>
      <c r="BU7" s="36">
        <v>94.86</v>
      </c>
      <c r="BV7" s="36">
        <v>95.91</v>
      </c>
      <c r="BW7" s="36">
        <v>96.1</v>
      </c>
      <c r="BX7" s="36">
        <v>99.07</v>
      </c>
      <c r="BY7" s="36">
        <v>104.6</v>
      </c>
      <c r="BZ7" s="36">
        <v>236.1</v>
      </c>
      <c r="CA7" s="36">
        <v>260.95999999999998</v>
      </c>
      <c r="CB7" s="36">
        <v>239.71</v>
      </c>
      <c r="CC7" s="36">
        <v>233.2</v>
      </c>
      <c r="CD7" s="36">
        <v>205.52</v>
      </c>
      <c r="CE7" s="36">
        <v>172.59</v>
      </c>
      <c r="CF7" s="36">
        <v>179.14</v>
      </c>
      <c r="CG7" s="36">
        <v>179.29</v>
      </c>
      <c r="CH7" s="36">
        <v>178.39</v>
      </c>
      <c r="CI7" s="36">
        <v>173.03</v>
      </c>
      <c r="CJ7" s="36">
        <v>164.21</v>
      </c>
      <c r="CK7" s="36">
        <v>57.3</v>
      </c>
      <c r="CL7" s="36">
        <v>55.08</v>
      </c>
      <c r="CM7" s="36">
        <v>60.06</v>
      </c>
      <c r="CN7" s="36">
        <v>59.25</v>
      </c>
      <c r="CO7" s="36">
        <v>59.67</v>
      </c>
      <c r="CP7" s="36">
        <v>60.17</v>
      </c>
      <c r="CQ7" s="36">
        <v>58.76</v>
      </c>
      <c r="CR7" s="36">
        <v>59.09</v>
      </c>
      <c r="CS7" s="36">
        <v>59.23</v>
      </c>
      <c r="CT7" s="36">
        <v>58.58</v>
      </c>
      <c r="CU7" s="36">
        <v>59.8</v>
      </c>
      <c r="CV7" s="36">
        <v>87.54</v>
      </c>
      <c r="CW7" s="36">
        <v>87</v>
      </c>
      <c r="CX7" s="36">
        <v>85</v>
      </c>
      <c r="CY7" s="36">
        <v>87.9</v>
      </c>
      <c r="CZ7" s="36">
        <v>88.15</v>
      </c>
      <c r="DA7" s="36">
        <v>85.47</v>
      </c>
      <c r="DB7" s="36">
        <v>84.87</v>
      </c>
      <c r="DC7" s="36">
        <v>85.4</v>
      </c>
      <c r="DD7" s="36">
        <v>85.53</v>
      </c>
      <c r="DE7" s="36">
        <v>85.23</v>
      </c>
      <c r="DF7" s="36">
        <v>89.78</v>
      </c>
      <c r="DG7" s="36">
        <v>37.75</v>
      </c>
      <c r="DH7" s="36">
        <v>40.049999999999997</v>
      </c>
      <c r="DI7" s="36">
        <v>42.36</v>
      </c>
      <c r="DJ7" s="36">
        <v>44.66</v>
      </c>
      <c r="DK7" s="36">
        <v>46.68</v>
      </c>
      <c r="DL7" s="36">
        <v>34.47</v>
      </c>
      <c r="DM7" s="36">
        <v>35.53</v>
      </c>
      <c r="DN7" s="36">
        <v>36.36</v>
      </c>
      <c r="DO7" s="36">
        <v>37.340000000000003</v>
      </c>
      <c r="DP7" s="36">
        <v>44.31</v>
      </c>
      <c r="DQ7" s="36">
        <v>46.31</v>
      </c>
      <c r="DR7" s="36">
        <v>0</v>
      </c>
      <c r="DS7" s="36">
        <v>0</v>
      </c>
      <c r="DT7" s="36">
        <v>0</v>
      </c>
      <c r="DU7" s="36">
        <v>1.29</v>
      </c>
      <c r="DV7" s="36">
        <v>1.33</v>
      </c>
      <c r="DW7" s="36">
        <v>6.06</v>
      </c>
      <c r="DX7" s="36">
        <v>6.47</v>
      </c>
      <c r="DY7" s="36">
        <v>7.8</v>
      </c>
      <c r="DZ7" s="36">
        <v>8.39</v>
      </c>
      <c r="EA7" s="36">
        <v>10.09</v>
      </c>
      <c r="EB7" s="36">
        <v>12.42</v>
      </c>
      <c r="EC7" s="36">
        <v>0</v>
      </c>
      <c r="ED7" s="36">
        <v>0</v>
      </c>
      <c r="EE7" s="36">
        <v>0</v>
      </c>
      <c r="EF7" s="36">
        <v>0.28000000000000003</v>
      </c>
      <c r="EG7" s="36">
        <v>0.2</v>
      </c>
      <c r="EH7" s="36">
        <v>0.68</v>
      </c>
      <c r="EI7" s="36">
        <v>0.7</v>
      </c>
      <c r="EJ7" s="36">
        <v>0.81</v>
      </c>
      <c r="EK7" s="36">
        <v>0.59</v>
      </c>
      <c r="EL7" s="36">
        <v>0.6</v>
      </c>
      <c r="EM7" s="36">
        <v>0.78</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2016-02-08T09:58:33Z</cp:lastPrinted>
  <dcterms:created xsi:type="dcterms:W3CDTF">2016-01-18T04:40:11Z</dcterms:created>
  <dcterms:modified xsi:type="dcterms:W3CDTF">2016-02-08T09:58:34Z</dcterms:modified>
  <cp:category/>
</cp:coreProperties>
</file>